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E-pakalpojums" sheetId="1" r:id="rId1"/>
    <sheet name="ARDV fomas" sheetId="3" r:id="rId2"/>
    <sheet name="IDDV fomas" sheetId="5" r:id="rId3"/>
    <sheet name="IDDV2 fomas" sheetId="6" r:id="rId4"/>
    <sheet name="KDV fomas" sheetId="7" r:id="rId5"/>
    <sheet name="KDV2 fomas" sheetId="8" r:id="rId6"/>
    <sheet name="Pietupunkti" sheetId="2" r:id="rId7"/>
    <sheet name="Dati" sheetId="4" r:id="rId8"/>
  </sheets>
  <definedNames>
    <definedName name="Bools">Dati!$A$3:$A$4</definedName>
    <definedName name="CDN_Versions">Dati!$C$3:$C$8</definedName>
    <definedName name="VISS_CDN_Versions">Dati!$I$3:$I$4</definedName>
  </definedNames>
  <calcPr calcId="145621"/>
</workbook>
</file>

<file path=xl/calcChain.xml><?xml version="1.0" encoding="utf-8"?>
<calcChain xmlns="http://schemas.openxmlformats.org/spreadsheetml/2006/main">
  <c r="B156" i="1" l="1"/>
  <c r="B155" i="1"/>
  <c r="A47" i="6" l="1"/>
  <c r="A36" i="6"/>
  <c r="A25" i="6"/>
  <c r="A14" i="6"/>
  <c r="A120" i="2"/>
  <c r="A107" i="2"/>
  <c r="A94" i="2"/>
  <c r="A81" i="2"/>
  <c r="A68" i="2"/>
  <c r="A55" i="2"/>
  <c r="A42" i="2"/>
  <c r="A29" i="2"/>
  <c r="A16" i="2"/>
  <c r="A47" i="7" l="1"/>
  <c r="A36" i="7"/>
  <c r="A25" i="7"/>
  <c r="A14" i="7"/>
  <c r="A47" i="5"/>
  <c r="A36" i="5"/>
  <c r="A25" i="5"/>
  <c r="A14" i="5"/>
  <c r="B41" i="1" l="1"/>
  <c r="F41" i="1" s="1"/>
  <c r="B42" i="1"/>
  <c r="F42" i="1" s="1"/>
  <c r="B43" i="1"/>
  <c r="F43" i="1" s="1"/>
  <c r="B44" i="1"/>
  <c r="F44" i="1" s="1"/>
  <c r="B45" i="1"/>
  <c r="F45" i="1" s="1"/>
  <c r="B46" i="1"/>
  <c r="F46" i="1" s="1"/>
  <c r="B47" i="1"/>
  <c r="F47" i="1" s="1"/>
  <c r="B48" i="1"/>
  <c r="F48" i="1" s="1"/>
  <c r="B49" i="1"/>
  <c r="F49" i="1" s="1"/>
  <c r="B50" i="1"/>
  <c r="F50" i="1" s="1"/>
  <c r="B40" i="1"/>
  <c r="F40" i="1" s="1"/>
  <c r="B39" i="1"/>
  <c r="F39" i="1" s="1"/>
  <c r="B29" i="1"/>
  <c r="F29" i="1" s="1"/>
  <c r="B30" i="1"/>
  <c r="F30" i="1" s="1"/>
  <c r="B31" i="1"/>
  <c r="F31" i="1" s="1"/>
  <c r="B32" i="1"/>
  <c r="F32" i="1" s="1"/>
  <c r="B33" i="1"/>
  <c r="F33" i="1" s="1"/>
  <c r="B34" i="1"/>
  <c r="F34" i="1" s="1"/>
  <c r="B35" i="1"/>
  <c r="F35" i="1" s="1"/>
  <c r="B36" i="1"/>
  <c r="F36" i="1" s="1"/>
  <c r="B37" i="1"/>
  <c r="F37" i="1" s="1"/>
  <c r="B38" i="1"/>
  <c r="F38" i="1" s="1"/>
  <c r="B28" i="1"/>
  <c r="F28" i="1" s="1"/>
  <c r="B27" i="1"/>
  <c r="F27" i="1" s="1"/>
  <c r="B17" i="1"/>
  <c r="F17" i="1" s="1"/>
  <c r="B18" i="1"/>
  <c r="F18" i="1" s="1"/>
  <c r="B19" i="1"/>
  <c r="F19" i="1" s="1"/>
  <c r="B20" i="1"/>
  <c r="F20" i="1" s="1"/>
  <c r="B21" i="1"/>
  <c r="F21" i="1" s="1"/>
  <c r="B22" i="1"/>
  <c r="F22" i="1" s="1"/>
  <c r="B23" i="1"/>
  <c r="F23" i="1" s="1"/>
  <c r="B24" i="1"/>
  <c r="F24" i="1" s="1"/>
  <c r="B25" i="1"/>
  <c r="F25" i="1" s="1"/>
  <c r="B26" i="1"/>
  <c r="F26" i="1" s="1"/>
  <c r="B16" i="1"/>
  <c r="F16" i="1" s="1"/>
  <c r="B15" i="1"/>
  <c r="F15" i="1" s="1"/>
  <c r="B213" i="8" l="1"/>
  <c r="F213" i="8" s="1"/>
  <c r="B212" i="8"/>
  <c r="F212" i="8" s="1"/>
  <c r="B211" i="8"/>
  <c r="F211" i="8" s="1"/>
  <c r="B210" i="8"/>
  <c r="F210" i="8" s="1"/>
  <c r="B209" i="8"/>
  <c r="F209" i="8" s="1"/>
  <c r="B208" i="8"/>
  <c r="F208" i="8" s="1"/>
  <c r="B207" i="8"/>
  <c r="F207" i="8" s="1"/>
  <c r="B206" i="8"/>
  <c r="F206" i="8" s="1"/>
  <c r="B205" i="8"/>
  <c r="F205" i="8" s="1"/>
  <c r="B204" i="8"/>
  <c r="F204" i="8" s="1"/>
  <c r="B203" i="8"/>
  <c r="F203" i="8" s="1"/>
  <c r="B202" i="8"/>
  <c r="F202" i="8" s="1"/>
  <c r="B201" i="8"/>
  <c r="F201" i="8" s="1"/>
  <c r="B200" i="8"/>
  <c r="F200" i="8" s="1"/>
  <c r="B199" i="8"/>
  <c r="F199" i="8" s="1"/>
  <c r="B198" i="8"/>
  <c r="F198" i="8" s="1"/>
  <c r="B197" i="8"/>
  <c r="F197" i="8" s="1"/>
  <c r="B196" i="8"/>
  <c r="F196" i="8" s="1"/>
  <c r="B195" i="8"/>
  <c r="F195" i="8" s="1"/>
  <c r="B194" i="8"/>
  <c r="F194" i="8" s="1"/>
  <c r="B193" i="8"/>
  <c r="F193" i="8" s="1"/>
  <c r="B192" i="8"/>
  <c r="F192" i="8" s="1"/>
  <c r="B191" i="8"/>
  <c r="F191" i="8" s="1"/>
  <c r="B190" i="8"/>
  <c r="F190" i="8" s="1"/>
  <c r="B189" i="8"/>
  <c r="F189" i="8" s="1"/>
  <c r="B188" i="8"/>
  <c r="F188" i="8" s="1"/>
  <c r="B187" i="8"/>
  <c r="F187" i="8" s="1"/>
  <c r="B186" i="8"/>
  <c r="F186" i="8" s="1"/>
  <c r="B185" i="8"/>
  <c r="F185" i="8" s="1"/>
  <c r="B184" i="8"/>
  <c r="F184" i="8" s="1"/>
  <c r="B183" i="8"/>
  <c r="F183" i="8" s="1"/>
  <c r="B182" i="8"/>
  <c r="F182" i="8" s="1"/>
  <c r="B181" i="8"/>
  <c r="F181" i="8" s="1"/>
  <c r="B180" i="8"/>
  <c r="F180" i="8" s="1"/>
  <c r="B179" i="8"/>
  <c r="F179" i="8" s="1"/>
  <c r="B178" i="8"/>
  <c r="F178" i="8" s="1"/>
  <c r="B177" i="8"/>
  <c r="F177" i="8" s="1"/>
  <c r="B176" i="8"/>
  <c r="F176" i="8" s="1"/>
  <c r="B175" i="8"/>
  <c r="F175" i="8" s="1"/>
  <c r="B174" i="8"/>
  <c r="F174" i="8" s="1"/>
  <c r="B173" i="8"/>
  <c r="F173" i="8" s="1"/>
  <c r="B172" i="8"/>
  <c r="F172" i="8" s="1"/>
  <c r="B171" i="8"/>
  <c r="F171" i="8" s="1"/>
  <c r="B170" i="8"/>
  <c r="F170" i="8" s="1"/>
  <c r="B169" i="8"/>
  <c r="F169" i="8" s="1"/>
  <c r="B168" i="8"/>
  <c r="F168" i="8" s="1"/>
  <c r="B167" i="8"/>
  <c r="F167" i="8" s="1"/>
  <c r="B166" i="8"/>
  <c r="F166" i="8" s="1"/>
  <c r="B165" i="8"/>
  <c r="F165" i="8" s="1"/>
  <c r="B164" i="8"/>
  <c r="F164" i="8" s="1"/>
  <c r="B163" i="8"/>
  <c r="F163" i="8" s="1"/>
  <c r="B162" i="8"/>
  <c r="F162" i="8" s="1"/>
  <c r="B161" i="8"/>
  <c r="F161" i="8" s="1"/>
  <c r="B160" i="8"/>
  <c r="F160" i="8" s="1"/>
  <c r="B159" i="8"/>
  <c r="F159" i="8" s="1"/>
  <c r="B158" i="8"/>
  <c r="F158" i="8" s="1"/>
  <c r="B157" i="8"/>
  <c r="F157" i="8" s="1"/>
  <c r="B156" i="8"/>
  <c r="F156" i="8" s="1"/>
  <c r="B155" i="8"/>
  <c r="F155" i="8" s="1"/>
  <c r="B154" i="8"/>
  <c r="F154" i="8" s="1"/>
  <c r="B153" i="8"/>
  <c r="F153" i="8" s="1"/>
  <c r="B152" i="8"/>
  <c r="F152" i="8" s="1"/>
  <c r="B151" i="8"/>
  <c r="F151" i="8" s="1"/>
  <c r="B150" i="8"/>
  <c r="F150" i="8" s="1"/>
  <c r="B149" i="8"/>
  <c r="F149" i="8" s="1"/>
  <c r="B148" i="8"/>
  <c r="F148" i="8" s="1"/>
  <c r="B147" i="8"/>
  <c r="F147" i="8" s="1"/>
  <c r="B146" i="8"/>
  <c r="F146" i="8" s="1"/>
  <c r="B145" i="8"/>
  <c r="F145" i="8" s="1"/>
  <c r="B144" i="8"/>
  <c r="F144" i="8" s="1"/>
  <c r="B143" i="8"/>
  <c r="F143" i="8" s="1"/>
  <c r="B142" i="8"/>
  <c r="F142" i="8" s="1"/>
  <c r="B141" i="8"/>
  <c r="F141" i="8" s="1"/>
  <c r="B140" i="8"/>
  <c r="F140" i="8" s="1"/>
  <c r="B139" i="8"/>
  <c r="F139" i="8" s="1"/>
  <c r="B138" i="8"/>
  <c r="F138" i="8" s="1"/>
  <c r="B137" i="8"/>
  <c r="F137" i="8" s="1"/>
  <c r="B136" i="8"/>
  <c r="F136" i="8" s="1"/>
  <c r="B135" i="8"/>
  <c r="F135" i="8" s="1"/>
  <c r="B134" i="8"/>
  <c r="F134" i="8" s="1"/>
  <c r="B133" i="8"/>
  <c r="F133" i="8" s="1"/>
  <c r="B132" i="8"/>
  <c r="F132" i="8" s="1"/>
  <c r="B131" i="8"/>
  <c r="F131" i="8" s="1"/>
  <c r="B130" i="8"/>
  <c r="F130" i="8" s="1"/>
  <c r="B129" i="8"/>
  <c r="F129" i="8" s="1"/>
  <c r="B128" i="8"/>
  <c r="F128" i="8" s="1"/>
  <c r="B127" i="8"/>
  <c r="F127" i="8" s="1"/>
  <c r="B126" i="8"/>
  <c r="F126" i="8" s="1"/>
  <c r="B125" i="8"/>
  <c r="F125" i="8" s="1"/>
  <c r="B124" i="8"/>
  <c r="F124" i="8" s="1"/>
  <c r="B123" i="8"/>
  <c r="F123" i="8" s="1"/>
  <c r="B122" i="8"/>
  <c r="F122" i="8" s="1"/>
  <c r="A109" i="8"/>
  <c r="B90" i="8"/>
  <c r="F90" i="8" s="1"/>
  <c r="B91" i="8"/>
  <c r="B92" i="8"/>
  <c r="F92" i="8" s="1"/>
  <c r="B93" i="8"/>
  <c r="F93" i="8" s="1"/>
  <c r="B94" i="8"/>
  <c r="F94" i="8" s="1"/>
  <c r="B95" i="8"/>
  <c r="F95" i="8" s="1"/>
  <c r="B96" i="8"/>
  <c r="F96" i="8" s="1"/>
  <c r="B97" i="8"/>
  <c r="F97" i="8" s="1"/>
  <c r="B98" i="8"/>
  <c r="F98" i="8" s="1"/>
  <c r="B99" i="8"/>
  <c r="F99" i="8" s="1"/>
  <c r="B100" i="8"/>
  <c r="F100" i="8" s="1"/>
  <c r="B101" i="8"/>
  <c r="F101" i="8" s="1"/>
  <c r="B102" i="8"/>
  <c r="F102" i="8" s="1"/>
  <c r="B103" i="8"/>
  <c r="F103" i="8" s="1"/>
  <c r="B104" i="8"/>
  <c r="F104" i="8" s="1"/>
  <c r="B105" i="8"/>
  <c r="F105" i="8" s="1"/>
  <c r="B106" i="8"/>
  <c r="B107" i="8"/>
  <c r="F107" i="8" s="1"/>
  <c r="B89" i="8"/>
  <c r="F89" i="8" s="1"/>
  <c r="B71" i="8"/>
  <c r="F71" i="8" s="1"/>
  <c r="B72" i="8"/>
  <c r="F72" i="8" s="1"/>
  <c r="B73" i="8"/>
  <c r="F73" i="8" s="1"/>
  <c r="B74" i="8"/>
  <c r="F74" i="8" s="1"/>
  <c r="B75" i="8"/>
  <c r="F75" i="8" s="1"/>
  <c r="B76" i="8"/>
  <c r="F76" i="8" s="1"/>
  <c r="B77" i="8"/>
  <c r="F77" i="8" s="1"/>
  <c r="B78" i="8"/>
  <c r="F78" i="8" s="1"/>
  <c r="B79" i="8"/>
  <c r="F79" i="8" s="1"/>
  <c r="B80" i="8"/>
  <c r="F80" i="8" s="1"/>
  <c r="B81" i="8"/>
  <c r="F81" i="8" s="1"/>
  <c r="B82" i="8"/>
  <c r="F82" i="8" s="1"/>
  <c r="B83" i="8"/>
  <c r="F83" i="8" s="1"/>
  <c r="B84" i="8"/>
  <c r="F84" i="8" s="1"/>
  <c r="B85" i="8"/>
  <c r="F85" i="8" s="1"/>
  <c r="B86" i="8"/>
  <c r="F86" i="8" s="1"/>
  <c r="B87" i="8"/>
  <c r="F87" i="8" s="1"/>
  <c r="B88" i="8"/>
  <c r="F88" i="8" s="1"/>
  <c r="B70" i="8"/>
  <c r="F70" i="8" s="1"/>
  <c r="B44" i="8"/>
  <c r="F44" i="8" s="1"/>
  <c r="B45" i="8"/>
  <c r="F45" i="8" s="1"/>
  <c r="B46" i="8"/>
  <c r="F46" i="8" s="1"/>
  <c r="B47" i="8"/>
  <c r="F47" i="8" s="1"/>
  <c r="B48" i="8"/>
  <c r="F48" i="8" s="1"/>
  <c r="B49" i="8"/>
  <c r="F49" i="8" s="1"/>
  <c r="B50" i="8"/>
  <c r="F50" i="8" s="1"/>
  <c r="B51" i="8"/>
  <c r="F51" i="8" s="1"/>
  <c r="B52" i="8"/>
  <c r="F52" i="8" s="1"/>
  <c r="B53" i="8"/>
  <c r="F53" i="8" s="1"/>
  <c r="B54" i="8"/>
  <c r="F54" i="8" s="1"/>
  <c r="B55" i="8"/>
  <c r="F55" i="8" s="1"/>
  <c r="B56" i="8"/>
  <c r="F56" i="8" s="1"/>
  <c r="B57" i="8"/>
  <c r="F57" i="8" s="1"/>
  <c r="B58" i="8"/>
  <c r="F58" i="8" s="1"/>
  <c r="B59" i="8"/>
  <c r="F59" i="8" s="1"/>
  <c r="B60" i="8"/>
  <c r="F60" i="8" s="1"/>
  <c r="B61" i="8"/>
  <c r="F61" i="8" s="1"/>
  <c r="B62" i="8"/>
  <c r="F62" i="8" s="1"/>
  <c r="B63" i="8"/>
  <c r="F63" i="8" s="1"/>
  <c r="B64" i="8"/>
  <c r="F64" i="8" s="1"/>
  <c r="B65" i="8"/>
  <c r="F65" i="8" s="1"/>
  <c r="B66" i="8"/>
  <c r="F66" i="8" s="1"/>
  <c r="B67" i="8"/>
  <c r="F67" i="8" s="1"/>
  <c r="B68" i="8"/>
  <c r="F68" i="8" s="1"/>
  <c r="B69" i="8"/>
  <c r="F69" i="8" s="1"/>
  <c r="B43" i="8"/>
  <c r="F43" i="8" s="1"/>
  <c r="B17" i="8"/>
  <c r="F17" i="8" s="1"/>
  <c r="B18" i="8"/>
  <c r="F18" i="8" s="1"/>
  <c r="B19" i="8"/>
  <c r="F19" i="8" s="1"/>
  <c r="B20" i="8"/>
  <c r="F20" i="8" s="1"/>
  <c r="B21" i="8"/>
  <c r="F21" i="8" s="1"/>
  <c r="B22" i="8"/>
  <c r="F22" i="8" s="1"/>
  <c r="B23" i="8"/>
  <c r="F23" i="8" s="1"/>
  <c r="B24" i="8"/>
  <c r="F24" i="8" s="1"/>
  <c r="B25" i="8"/>
  <c r="F25" i="8" s="1"/>
  <c r="B26" i="8"/>
  <c r="F26" i="8" s="1"/>
  <c r="B27" i="8"/>
  <c r="F27" i="8" s="1"/>
  <c r="B28" i="8"/>
  <c r="F28" i="8" s="1"/>
  <c r="B29" i="8"/>
  <c r="F29" i="8" s="1"/>
  <c r="B30" i="8"/>
  <c r="F30" i="8" s="1"/>
  <c r="B31" i="8"/>
  <c r="F31" i="8" s="1"/>
  <c r="B32" i="8"/>
  <c r="F32" i="8" s="1"/>
  <c r="B33" i="8"/>
  <c r="F33" i="8" s="1"/>
  <c r="B34" i="8"/>
  <c r="F34" i="8" s="1"/>
  <c r="B35" i="8"/>
  <c r="F35" i="8" s="1"/>
  <c r="B36" i="8"/>
  <c r="F36" i="8" s="1"/>
  <c r="B37" i="8"/>
  <c r="F37" i="8" s="1"/>
  <c r="B38" i="8"/>
  <c r="F38" i="8" s="1"/>
  <c r="B39" i="8"/>
  <c r="F39" i="8" s="1"/>
  <c r="B40" i="8"/>
  <c r="F40" i="8" s="1"/>
  <c r="B41" i="8"/>
  <c r="F41" i="8" s="1"/>
  <c r="B42" i="8"/>
  <c r="F42" i="8" s="1"/>
  <c r="B16" i="8"/>
  <c r="F16" i="8" s="1"/>
  <c r="F106" i="8"/>
  <c r="F91" i="8"/>
  <c r="A3" i="8"/>
  <c r="A3" i="7"/>
  <c r="A3" i="6"/>
  <c r="A3" i="5"/>
  <c r="A3" i="3"/>
  <c r="A3" i="2"/>
  <c r="A14" i="3" l="1"/>
  <c r="B137" i="1"/>
  <c r="F137" i="1" s="1"/>
  <c r="B138" i="1"/>
  <c r="F138" i="1" s="1"/>
  <c r="B139" i="1"/>
  <c r="F139" i="1" s="1"/>
  <c r="B140" i="1"/>
  <c r="F140" i="1" s="1"/>
  <c r="B141" i="1"/>
  <c r="F141" i="1" s="1"/>
  <c r="B142" i="1"/>
  <c r="F142" i="1" s="1"/>
  <c r="B143" i="1"/>
  <c r="F143" i="1" s="1"/>
  <c r="B144" i="1"/>
  <c r="F144" i="1" s="1"/>
  <c r="B145" i="1"/>
  <c r="F145" i="1" s="1"/>
  <c r="B146" i="1"/>
  <c r="F146" i="1" s="1"/>
  <c r="B147" i="1"/>
  <c r="F147" i="1" s="1"/>
  <c r="B148" i="1"/>
  <c r="F148" i="1" s="1"/>
  <c r="B149" i="1"/>
  <c r="F149" i="1" s="1"/>
  <c r="B150" i="1"/>
  <c r="F150" i="1" s="1"/>
  <c r="B151" i="1"/>
  <c r="F151" i="1" s="1"/>
  <c r="B152" i="1"/>
  <c r="F152" i="1" s="1"/>
  <c r="B153" i="1"/>
  <c r="F153" i="1" s="1"/>
  <c r="B154" i="1"/>
  <c r="F154" i="1" s="1"/>
  <c r="B136" i="1"/>
  <c r="F136" i="1" s="1"/>
  <c r="B118" i="1"/>
  <c r="F118" i="1" s="1"/>
  <c r="B119" i="1"/>
  <c r="F119" i="1" s="1"/>
  <c r="B120" i="1"/>
  <c r="F120" i="1" s="1"/>
  <c r="B121" i="1"/>
  <c r="F121" i="1" s="1"/>
  <c r="B122" i="1"/>
  <c r="F122" i="1" s="1"/>
  <c r="B123" i="1"/>
  <c r="F123" i="1" s="1"/>
  <c r="B124" i="1"/>
  <c r="F124" i="1" s="1"/>
  <c r="B125" i="1"/>
  <c r="F125" i="1" s="1"/>
  <c r="B126" i="1"/>
  <c r="F126" i="1" s="1"/>
  <c r="B127" i="1"/>
  <c r="F127" i="1" s="1"/>
  <c r="B128" i="1"/>
  <c r="F128" i="1" s="1"/>
  <c r="B129" i="1"/>
  <c r="F129" i="1" s="1"/>
  <c r="B130" i="1"/>
  <c r="F130" i="1" s="1"/>
  <c r="B131" i="1"/>
  <c r="F131" i="1" s="1"/>
  <c r="B132" i="1"/>
  <c r="F132" i="1" s="1"/>
  <c r="B133" i="1"/>
  <c r="F133" i="1" s="1"/>
  <c r="B134" i="1"/>
  <c r="F134" i="1" s="1"/>
  <c r="B135" i="1"/>
  <c r="F135" i="1" s="1"/>
  <c r="B117" i="1"/>
  <c r="F117" i="1" s="1"/>
  <c r="B113" i="1"/>
  <c r="F113" i="1" s="1"/>
  <c r="B114" i="1"/>
  <c r="F114" i="1" s="1"/>
  <c r="B115" i="1"/>
  <c r="F115" i="1" s="1"/>
  <c r="B116" i="1"/>
  <c r="F116" i="1" s="1"/>
  <c r="B91" i="1"/>
  <c r="F91" i="1" s="1"/>
  <c r="B92" i="1"/>
  <c r="F92" i="1" s="1"/>
  <c r="B93" i="1"/>
  <c r="F93" i="1" s="1"/>
  <c r="B94" i="1"/>
  <c r="F94" i="1" s="1"/>
  <c r="B95" i="1"/>
  <c r="F95" i="1" s="1"/>
  <c r="B96" i="1"/>
  <c r="F96" i="1" s="1"/>
  <c r="B97" i="1"/>
  <c r="F97" i="1" s="1"/>
  <c r="B98" i="1"/>
  <c r="F98" i="1" s="1"/>
  <c r="B99" i="1"/>
  <c r="F99" i="1" s="1"/>
  <c r="B100" i="1"/>
  <c r="F100" i="1" s="1"/>
  <c r="B101" i="1"/>
  <c r="F101" i="1" s="1"/>
  <c r="B102" i="1"/>
  <c r="F102" i="1" s="1"/>
  <c r="B103" i="1"/>
  <c r="F103" i="1" s="1"/>
  <c r="B104" i="1"/>
  <c r="F104" i="1" s="1"/>
  <c r="B105" i="1"/>
  <c r="F105" i="1" s="1"/>
  <c r="B106" i="1"/>
  <c r="F106" i="1" s="1"/>
  <c r="B107" i="1"/>
  <c r="F107" i="1" s="1"/>
  <c r="B108" i="1"/>
  <c r="F108" i="1" s="1"/>
  <c r="B109" i="1"/>
  <c r="F109" i="1" s="1"/>
  <c r="B110" i="1"/>
  <c r="F110" i="1" s="1"/>
  <c r="B111" i="1"/>
  <c r="F111" i="1" s="1"/>
  <c r="B112" i="1"/>
  <c r="F112" i="1" s="1"/>
  <c r="B90" i="1"/>
  <c r="F90" i="1" s="1"/>
  <c r="B66" i="1"/>
  <c r="F66" i="1" s="1"/>
  <c r="B67" i="1"/>
  <c r="F67" i="1" s="1"/>
  <c r="B68" i="1"/>
  <c r="F68" i="1" s="1"/>
  <c r="B69" i="1"/>
  <c r="F69" i="1" s="1"/>
  <c r="B70" i="1"/>
  <c r="F70" i="1" s="1"/>
  <c r="B71" i="1"/>
  <c r="F71" i="1" s="1"/>
  <c r="B72" i="1"/>
  <c r="F72" i="1" s="1"/>
  <c r="B73" i="1"/>
  <c r="F73" i="1" s="1"/>
  <c r="B74" i="1"/>
  <c r="F74" i="1" s="1"/>
  <c r="B75" i="1"/>
  <c r="F75" i="1" s="1"/>
  <c r="B76" i="1"/>
  <c r="F76" i="1" s="1"/>
  <c r="B77" i="1"/>
  <c r="F77" i="1" s="1"/>
  <c r="B78" i="1"/>
  <c r="F78" i="1" s="1"/>
  <c r="B79" i="1"/>
  <c r="F79" i="1" s="1"/>
  <c r="B80" i="1"/>
  <c r="F80" i="1" s="1"/>
  <c r="B81" i="1"/>
  <c r="F81" i="1" s="1"/>
  <c r="B82" i="1"/>
  <c r="F82" i="1" s="1"/>
  <c r="B83" i="1"/>
  <c r="F83" i="1" s="1"/>
  <c r="B84" i="1"/>
  <c r="F84" i="1" s="1"/>
  <c r="B85" i="1"/>
  <c r="F85" i="1" s="1"/>
  <c r="B86" i="1"/>
  <c r="F86" i="1" s="1"/>
  <c r="B87" i="1"/>
  <c r="F87" i="1" s="1"/>
  <c r="B88" i="1"/>
  <c r="F88" i="1" s="1"/>
  <c r="B89" i="1"/>
  <c r="F89" i="1" s="1"/>
  <c r="B64" i="1"/>
  <c r="F64" i="1" s="1"/>
  <c r="B65" i="1"/>
  <c r="F65" i="1" s="1"/>
  <c r="B63" i="1"/>
  <c r="F63" i="1" s="1"/>
  <c r="C10" i="1"/>
  <c r="C38" i="6" l="1"/>
  <c r="H17" i="4" s="1"/>
  <c r="G17" i="4" s="1"/>
  <c r="C16" i="6"/>
  <c r="H15" i="4" s="1"/>
  <c r="G15" i="4" s="1"/>
  <c r="C109" i="2"/>
  <c r="C83" i="2"/>
  <c r="C57" i="2"/>
  <c r="C31" i="2"/>
  <c r="C49" i="6"/>
  <c r="H18" i="4" s="1"/>
  <c r="G18" i="4" s="1"/>
  <c r="C27" i="6"/>
  <c r="H16" i="4" s="1"/>
  <c r="G16" i="4" s="1"/>
  <c r="C122" i="2"/>
  <c r="C96" i="2"/>
  <c r="C70" i="2"/>
  <c r="C44" i="2"/>
  <c r="C18" i="2"/>
  <c r="C49" i="7"/>
  <c r="H23" i="4" s="1"/>
  <c r="G23" i="4" s="1"/>
  <c r="C27" i="7"/>
  <c r="H21" i="4" s="1"/>
  <c r="G21" i="4" s="1"/>
  <c r="C49" i="5"/>
  <c r="H13" i="4" s="1"/>
  <c r="G13" i="4" s="1"/>
  <c r="C27" i="5"/>
  <c r="H11" i="4" s="1"/>
  <c r="G11" i="4" s="1"/>
  <c r="C49" i="3"/>
  <c r="H8" i="4" s="1"/>
  <c r="G8" i="4" s="1"/>
  <c r="C16" i="7"/>
  <c r="H20" i="4" s="1"/>
  <c r="G20" i="4" s="1"/>
  <c r="C16" i="5"/>
  <c r="H10" i="4" s="1"/>
  <c r="G10" i="4" s="1"/>
  <c r="C38" i="3"/>
  <c r="H7" i="4" s="1"/>
  <c r="G7" i="4" s="1"/>
  <c r="C38" i="7"/>
  <c r="H22" i="4" s="1"/>
  <c r="G22" i="4" s="1"/>
  <c r="C38" i="5"/>
  <c r="H12" i="4" s="1"/>
  <c r="G12" i="4" s="1"/>
  <c r="C16" i="3"/>
  <c r="H5" i="4" s="1"/>
  <c r="G5" i="4" s="1"/>
  <c r="C27" i="3"/>
  <c r="H6" i="4" s="1"/>
  <c r="G6" i="4" s="1"/>
  <c r="A25" i="3"/>
  <c r="A36" i="3" s="1"/>
  <c r="C111" i="8"/>
  <c r="H25" i="4" s="1"/>
  <c r="G25" i="4" s="1"/>
  <c r="C5" i="8"/>
  <c r="H24" i="4" s="1"/>
  <c r="G24" i="4" s="1"/>
  <c r="C5" i="5"/>
  <c r="H9" i="4" s="1"/>
  <c r="G9" i="4" s="1"/>
  <c r="C5" i="6"/>
  <c r="H14" i="4" s="1"/>
  <c r="G14" i="4" s="1"/>
  <c r="C5" i="7"/>
  <c r="H19" i="4" s="1"/>
  <c r="G19" i="4" s="1"/>
  <c r="C5" i="3"/>
  <c r="H4" i="4" s="1"/>
  <c r="G4" i="4" s="1"/>
  <c r="C5" i="2"/>
  <c r="A47" i="3" l="1"/>
</calcChain>
</file>

<file path=xl/sharedStrings.xml><?xml version="1.0" encoding="utf-8"?>
<sst xmlns="http://schemas.openxmlformats.org/spreadsheetml/2006/main" count="1646" uniqueCount="181">
  <si>
    <t>URN</t>
  </si>
  <si>
    <t>Lauks</t>
  </si>
  <si>
    <t>Vērtība</t>
  </si>
  <si>
    <t>Komentārs</t>
  </si>
  <si>
    <t>Lauka kods</t>
  </si>
  <si>
    <t>E-pakalpojums</t>
  </si>
  <si>
    <t>AuthorityTitle</t>
  </si>
  <si>
    <t>AuthorityCode</t>
  </si>
  <si>
    <t>IsAsynchronous</t>
  </si>
  <si>
    <t>ScalableInterface</t>
  </si>
  <si>
    <t>SupportsMultipleLanguages</t>
  </si>
  <si>
    <t>SkipLanguageChangeWarning</t>
  </si>
  <si>
    <t>HostCdnVersion</t>
  </si>
  <si>
    <t>Valsts reģionālās attīstības aģentūra</t>
  </si>
  <si>
    <t>Code</t>
  </si>
  <si>
    <t>Version</t>
  </si>
  <si>
    <t>v1-0</t>
  </si>
  <si>
    <t>EPXXX</t>
  </si>
  <si>
    <t>About-LV</t>
  </si>
  <si>
    <t>About-EN</t>
  </si>
  <si>
    <t>About-RU</t>
  </si>
  <si>
    <t>Obligāts</t>
  </si>
  <si>
    <t>Nē</t>
  </si>
  <si>
    <t>Jā</t>
  </si>
  <si>
    <t>Instruction-LV</t>
  </si>
  <si>
    <t>Instruction-EN</t>
  </si>
  <si>
    <t>Instruction-RU</t>
  </si>
  <si>
    <t>E-pakalpojuma turētāja iestāde</t>
  </si>
  <si>
    <t>E-pakalpjuma turētājas iestādes kods</t>
  </si>
  <si>
    <t>E-pakalpojuma kods</t>
  </si>
  <si>
    <t>Versija</t>
  </si>
  <si>
    <t>Asinhrons</t>
  </si>
  <si>
    <t>Pielāgojas platuma maiņai</t>
  </si>
  <si>
    <t>Atbalsta daudzvalodību</t>
  </si>
  <si>
    <t>Nerādīt valodas maiņas brīdinājumu</t>
  </si>
  <si>
    <t>Izmantotā CDN versija</t>
  </si>
  <si>
    <t>Lasītie lietotāja profila atribūti</t>
  </si>
  <si>
    <t>Rakstītie lietotāja profila atribūti</t>
  </si>
  <si>
    <t>CDN versijas</t>
  </si>
  <si>
    <t>AuthenticationType</t>
  </si>
  <si>
    <t>AddressAtvk</t>
  </si>
  <si>
    <t>AddressClassCode</t>
  </si>
  <si>
    <t>AuthorityId</t>
  </si>
  <si>
    <t>Country</t>
  </si>
  <si>
    <t>Email</t>
  </si>
  <si>
    <t>FirstName</t>
  </si>
  <si>
    <t>FlatNumber</t>
  </si>
  <si>
    <t>FullAddress</t>
  </si>
  <si>
    <t>GetSmsOnPhone</t>
  </si>
  <si>
    <t>HouseNumber</t>
  </si>
  <si>
    <t>Identifier</t>
  </si>
  <si>
    <t>ItemsPerPage</t>
  </si>
  <si>
    <t>LastName</t>
  </si>
  <si>
    <t>Phone</t>
  </si>
  <si>
    <t>Position</t>
  </si>
  <si>
    <t>PostIndex</t>
  </si>
  <si>
    <t>Region</t>
  </si>
  <si>
    <t>RoleRestrictions</t>
  </si>
  <si>
    <t>Street</t>
  </si>
  <si>
    <t>Territory</t>
  </si>
  <si>
    <t>UseTerritory</t>
  </si>
  <si>
    <t>Village</t>
  </si>
  <si>
    <t>AuthorityName</t>
  </si>
  <si>
    <t>GetInfoOnEmail</t>
  </si>
  <si>
    <t>BankAccountNumber</t>
  </si>
  <si>
    <t>City</t>
  </si>
  <si>
    <t>Lietotāja profils</t>
  </si>
  <si>
    <t>Lietotāja instrukcija
(latviešu valodā) - html</t>
  </si>
  <si>
    <t>Lietotāja instrukcija
(angļu valodā) - html</t>
  </si>
  <si>
    <t>Lietotāja instrukcija
(krievu valodā) - html</t>
  </si>
  <si>
    <t>Uzņēmuma profils</t>
  </si>
  <si>
    <t>CompanyName</t>
  </si>
  <si>
    <t>CompanyRegistrationNumber</t>
  </si>
  <si>
    <t>Bool</t>
  </si>
  <si>
    <t>Autent. līmeņi</t>
  </si>
  <si>
    <t>DeclaredIdentity</t>
  </si>
  <si>
    <t>Public</t>
  </si>
  <si>
    <t>UndeclaredIdentity</t>
  </si>
  <si>
    <t>DeclaredIdentityAsJuridicalPerson</t>
  </si>
  <si>
    <t>Tiks attēlots latvija.lv portālā kā e-pakalpojuma nosaukums.</t>
  </si>
  <si>
    <t>Vērtībai jāsakrīt ar e-pakalpojuma web.config norādīto vērtību.</t>
  </si>
  <si>
    <t>Vai e-pakalpojums spēj pielāgoties latvija.lv portāla platuma maiņai.
Ja e-pakalpojums šo funkcionalitāti neatbalsta, platuma maiņa e-pakalpojuma izpildes laikā tiek atslēgta.</t>
  </si>
  <si>
    <t>Vai e-pakalpojums ir izstrādāts vairākās valodās.
Ja šis lauks nav atzīmēts, e-pakalpojums vienmēr tiek izpildīts ar latviešu valodas kontekstu,
neatkarīgi no izvēlētās portāla valodas.</t>
  </si>
  <si>
    <t>Vai slēpt brīdinājumu, kas tiek parādīts pirms lietotājs veica valodas maiņu portālā.
Valodas maiņa diemžēl paredz e-pakalpojuma pārlādi,
kas bez īpašas apstrādes e-pakalpojumā nozīmē lietotāja ievadīto datu zaudēšanu.</t>
  </si>
  <si>
    <t>Lietotāja profila lauki, kurus e-pakalpojums drīkst lasīt.</t>
  </si>
  <si>
    <t>Lietotāja profila lauki, kurus e-pakalpojums drīkst modificēt.</t>
  </si>
  <si>
    <t>Lietotāja pārstāvētās juridiskās personas profila lauki, kurus e-pakalpojums drīkst lasīt.</t>
  </si>
  <si>
    <t>Lasītie uzņēmuma profila atribūti</t>
  </si>
  <si>
    <t>Rakstītie uzņēmuma profila atribūti</t>
  </si>
  <si>
    <t>Lietotāja pārstāvētās juridiskās personas profila lauki, kurus e-pakalpojums drīkst modificēt.</t>
  </si>
  <si>
    <t>Nosaukums (latviešu valodā)</t>
  </si>
  <si>
    <t>Nosaukums (angļu valodā)</t>
  </si>
  <si>
    <t>Nosaukums (krievu valodā)</t>
  </si>
  <si>
    <t>Title-LV</t>
  </si>
  <si>
    <t>Title-EN</t>
  </si>
  <si>
    <t>Title-RU</t>
  </si>
  <si>
    <t>Pieturpunkti</t>
  </si>
  <si>
    <t>Pieturpunkta kods</t>
  </si>
  <si>
    <t>Vērtībai jāsakrīt ar formas web.config norādīto vērtību.</t>
  </si>
  <si>
    <t>Jāaizpilda, tikai ja e-pakalpojumam ir ARDV forma.</t>
  </si>
  <si>
    <t>Jāaizpilda, tikai ja e-pakalpojumam ir pieturpunkti.</t>
  </si>
  <si>
    <t>Jāaizpilda, tikai ja e-pakalpojumam ir IDDV forma.</t>
  </si>
  <si>
    <t>Kods</t>
  </si>
  <si>
    <t>IDDV2 formas</t>
  </si>
  <si>
    <t>IDDV formas</t>
  </si>
  <si>
    <t>ARDV formas</t>
  </si>
  <si>
    <t>Jāaizpilda, tikai ja e-pakalpojumam ir IDDV2 forma.</t>
  </si>
  <si>
    <t>KDV formas</t>
  </si>
  <si>
    <t>Jāaizpilda, tikai ja e-pakalpojumam ir KDV forma.</t>
  </si>
  <si>
    <t>KDV2 formas</t>
  </si>
  <si>
    <t>Jāaizpilda, tikai ja e-pakalpojumam ir KDV2 forma.</t>
  </si>
  <si>
    <t>Description-LV</t>
  </si>
  <si>
    <t>Description-EN</t>
  </si>
  <si>
    <t>Description-RU</t>
  </si>
  <si>
    <t>Apraksts jeb atruna pirms uzsākšanas
(latviešu valodā) - html</t>
  </si>
  <si>
    <t>Apraksts jeb atruna pirms uzsākšanas
(angļu valodā) - html</t>
  </si>
  <si>
    <t>Apraksts jeb atruna pirms uzsākšanas
(krievu valodā) - html</t>
  </si>
  <si>
    <t>Tiek attēlots portālā e-pakalpojumu sarakstā.</t>
  </si>
  <si>
    <t>Teksts tiek attēlots pirms e-pakalpojuma uzsākšanas un lietotājam ir jāatzīmē izvēles rūtiņa par piekrišanu šiem noteikumiem.</t>
  </si>
  <si>
    <t>Īss apraksts
(latviešu valodā)</t>
  </si>
  <si>
    <t>Īss apraksts
(angļu valodā)</t>
  </si>
  <si>
    <t>Īss apraksts
(krievu valodā)</t>
  </si>
  <si>
    <t>IsAnonymous</t>
  </si>
  <si>
    <t>Nosaka, vai e-pakalpojums ir pieejams visiem lietotājiem (tai skaitā anonīmajiem). Ja ir atzīmēta šī pazīme, identitātes sniedzēju (UndeclaredIdentityProviders u.c.) lauku vērtības tiek ignorētas.</t>
  </si>
  <si>
    <t>Anonīms</t>
  </si>
  <si>
    <t>Nedeklarētās identitātes lietotāju atļauto identitātes sniedzēju saraksts. Ja lietotājs ir pieslēdzies ar nedeklarētu identitāti, e-pakalpojums būs pieejams tikai, ja lietotāja identitātes sniedzējs būs šajā sarakstā. Parasti šeit jānorāda latvija.lv lietotāja identitātes sniedzējs.</t>
  </si>
  <si>
    <t>Fiziskās personas lietotāju atļauto identitātes sniedzēju saraksts. Ja lietotājs ir pieslēdzies ar fiziskās personas identitāti, e-pakalpojums būs pieejams tikai, ja lietotāja identitātes sniedzējs būs šajā sarakstā.</t>
  </si>
  <si>
    <t>Juridiskās personas lietotāju atļauto identitātes sniedzēju saraksts. Ja lietotājs ir pieslēdzies ar juridiskās personas identitāti, e-pakalpojums būs pieejams tikai, ja lietotāja identitātes sniedzējs būs šajā sarakstā.</t>
  </si>
  <si>
    <t>Nedeklarētās identitātes atļautie identitātes sniedzēji
(jāaizpilda, ja e-pakalpojums nav anonīms)</t>
  </si>
  <si>
    <t>Fiziskās personas atļautie identitātes sniedzēji
(jāaizpilda, ja e-pakalpojums nav anonīms)</t>
  </si>
  <si>
    <t>Juridiskās personas identitātes atļautie identitātes sniedzēji
(jāaizpilda, ja e-pakalpojums nav anonīms)</t>
  </si>
  <si>
    <t>Autentifikācijas sniedzēji</t>
  </si>
  <si>
    <t>Grupa: visas bankas</t>
  </si>
  <si>
    <t>Grupa: visi e-paraksti</t>
  </si>
  <si>
    <t>Apraksts (latviešu valodā)</t>
  </si>
  <si>
    <t>Apraksts (angļu valodā)</t>
  </si>
  <si>
    <t>Apraksts (krievu valodā)</t>
  </si>
  <si>
    <t>Apraksts  (latviešu valodā)</t>
  </si>
  <si>
    <t>Apraksts  (angļu valodā)</t>
  </si>
  <si>
    <t>Apraksts  (krievu valodā)</t>
  </si>
  <si>
    <t>v0-4</t>
  </si>
  <si>
    <t>v1-3</t>
  </si>
  <si>
    <t>Vienmēr jaunākā</t>
  </si>
  <si>
    <t>Vienmēr jaunākā (administratīvi migrētajiem)</t>
  </si>
  <si>
    <t>Nodot pakalpojumam query string parametrus</t>
  </si>
  <si>
    <t>PassOnQueryString</t>
  </si>
  <si>
    <t>Vai pārsūtīt e-pakalpojumam query string parametrus, kas saņemti, atverot portāla pakalpojuma lapu.</t>
  </si>
  <si>
    <t>CDN resursu (JavaScript, CSS, attēli) versija, kura jāizmanto portālam, lai nodrošinātu savietojamību
ar e-pakalpojuma izmantotajiem resursiem.
Gadījumā, ja e-pakalpojuma web.config ir izmantots vietturis {{version}}, tas izpildes laikā tiek aizstāts ar šeit norādīto vērtību.</t>
  </si>
  <si>
    <t>Formas</t>
  </si>
  <si>
    <t>Pieprasījuma XSLT tranfromācijas URN</t>
  </si>
  <si>
    <t>Atbildes XSLT transformācijas URN</t>
  </si>
  <si>
    <t>InputTransformationUrn</t>
  </si>
  <si>
    <t>OutputTransformationUrn</t>
  </si>
  <si>
    <t>XSLT transformācijas identifikators resursu katalogā. Transformācija tiek izmantota, lai ar pieturpunktu saistītā pieprasījuma atbildi attēlotu lietotājam (VISS administratoram) vieglāk saprotamā formātā.</t>
  </si>
  <si>
    <t>XSLT transformācijas identifikators resursu katalogā. Transformācija tiek izmantota, lai ar pieturpunktu saistīto pieprasījumu attēlotu lietotājam (VISS administratoram) vieglāk saprotamā formātā.</t>
  </si>
  <si>
    <t>BelongsToForm</t>
  </si>
  <si>
    <t>Norāda, vai pieturpunkts pieder pašam e-pakalpojumam vai kādai no pakalpojuma formām.</t>
  </si>
  <si>
    <t>Piederība</t>
  </si>
  <si>
    <t>CdnVersion</t>
  </si>
  <si>
    <t>CDN versija (VISS)</t>
  </si>
  <si>
    <t>CDN resursu versija, kura jāizmanto portālam, lai nodrošinātu savietojamību ar IDDV formas izmantotajiem resursiem.</t>
  </si>
  <si>
    <t>URN:IVIS:100001:AM.NI-LVP (latvija.lv lietotājs)</t>
  </si>
  <si>
    <t>URN:IVIS:100001:AM.SIGN-EID</t>
  </si>
  <si>
    <t>URN:IVIS:100001:AM.BANK-SWED</t>
  </si>
  <si>
    <t>URN:IVIS:100001:AM.SIGN-EME</t>
  </si>
  <si>
    <t>URN:IVIS:100001:AM.BANK-SEB</t>
  </si>
  <si>
    <t>URN:IVIS:100001:AM.BANK-CITADELE</t>
  </si>
  <si>
    <t>URN:IVIS:100001:AM.BANK-NORVIKBANKA</t>
  </si>
  <si>
    <t>URN:IVIS:100001:AM.BANK-NORDEA</t>
  </si>
  <si>
    <t>URN:IVIS:100001:AM.BANK-DNB</t>
  </si>
  <si>
    <t xml:space="preserve"> </t>
  </si>
  <si>
    <t>v0-5</t>
  </si>
  <si>
    <t>v1-4</t>
  </si>
  <si>
    <t>1.7</t>
  </si>
  <si>
    <t>Filtrs</t>
  </si>
  <si>
    <t>Filtri</t>
  </si>
  <si>
    <t>UZ (Uzņēmējiem)</t>
  </si>
  <si>
    <t>PP (Privātpersonām)</t>
  </si>
  <si>
    <t>Vai e-pakalpojums būs pieejams latvija.lv kad lietotājs būs izvēlējies Privātpersonu vai Uzņēmuma filtru/sadaļu.</t>
  </si>
  <si>
    <t>UserFilter-PP</t>
  </si>
  <si>
    <t>UserFilter-UZ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</si>
</sst>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3" xfId="0" applyFill="1" applyBorder="1" applyAlignment="1">
      <alignment vertical="top"/>
    </xf>
    <xf numFmtId="0" fontId="0" fillId="3" borderId="3" xfId="0" applyFill="1" applyBorder="1" applyAlignment="1" applyProtection="1">
      <alignment vertical="top"/>
      <protection locked="0"/>
    </xf>
    <xf numFmtId="0" fontId="0" fillId="2" borderId="3" xfId="0" applyFill="1" applyBorder="1" applyAlignment="1">
      <alignment horizontal="center" vertical="top"/>
    </xf>
    <xf numFmtId="49" fontId="0" fillId="3" borderId="3" xfId="0" applyNumberForma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3" borderId="2" xfId="0" applyFill="1" applyBorder="1" applyAlignment="1" applyProtection="1">
      <alignment vertical="top"/>
      <protection locked="0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12" fontId="0" fillId="2" borderId="0" xfId="0" applyNumberFormat="1" applyFill="1"/>
    <xf numFmtId="12" fontId="1" fillId="2" borderId="0" xfId="0" applyNumberFormat="1" applyFont="1" applyFill="1"/>
    <xf numFmtId="12" fontId="0" fillId="2" borderId="0" xfId="0" applyNumberFormat="1" applyFill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12" fontId="0" fillId="2" borderId="3" xfId="0" applyNumberForma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/>
    </xf>
    <xf numFmtId="49" fontId="0" fillId="2" borderId="0" xfId="0" applyNumberFormat="1" applyFill="1" applyAlignment="1">
      <alignment horizontal="left" vertical="top"/>
    </xf>
    <xf numFmtId="0" fontId="0" fillId="3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12" fontId="0" fillId="2" borderId="3" xfId="0" applyNumberFormat="1" applyFill="1" applyBorder="1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3" borderId="3" xfId="0" applyNumberFormat="1" applyFill="1" applyBorder="1" applyAlignment="1" applyProtection="1">
      <alignment vertical="top"/>
      <protection locked="0"/>
    </xf>
    <xf numFmtId="12" fontId="0" fillId="2" borderId="0" xfId="0" quotePrefix="1" applyNumberFormat="1" applyFill="1"/>
    <xf numFmtId="0" fontId="0" fillId="2" borderId="5" xfId="0" applyNumberFormat="1" applyFill="1" applyBorder="1"/>
    <xf numFmtId="12" fontId="0" fillId="2" borderId="5" xfId="0" quotePrefix="1" applyNumberFormat="1" applyFill="1" applyBorder="1"/>
    <xf numFmtId="0" fontId="0" fillId="2" borderId="0" xfId="0" applyNumberFormat="1" applyFill="1" applyBorder="1"/>
    <xf numFmtId="12" fontId="0" fillId="2" borderId="0" xfId="0" quotePrefix="1" applyNumberFormat="1" applyFill="1" applyBorder="1"/>
    <xf numFmtId="0" fontId="0" fillId="2" borderId="6" xfId="0" applyNumberFormat="1" applyFill="1" applyBorder="1"/>
    <xf numFmtId="12" fontId="0" fillId="2" borderId="6" xfId="0" quotePrefix="1" applyNumberFormat="1" applyFill="1" applyBorder="1"/>
    <xf numFmtId="12" fontId="0" fillId="2" borderId="5" xfId="0" applyNumberFormat="1" applyFill="1" applyBorder="1"/>
    <xf numFmtId="12" fontId="0" fillId="2" borderId="0" xfId="0" applyNumberFormat="1" applyFill="1" applyBorder="1"/>
    <xf numFmtId="0" fontId="0" fillId="2" borderId="0" xfId="0" applyFill="1" applyBorder="1" applyAlignment="1">
      <alignment vertical="top"/>
    </xf>
    <xf numFmtId="0" fontId="0" fillId="3" borderId="0" xfId="0" applyFill="1" applyBorder="1" applyAlignment="1" applyProtection="1">
      <alignment vertical="top"/>
      <protection locked="0"/>
    </xf>
    <xf numFmtId="0" fontId="0" fillId="2" borderId="0" xfId="0" applyFill="1" applyBorder="1" applyAlignment="1">
      <alignment vertical="top" wrapText="1"/>
    </xf>
    <xf numFmtId="0" fontId="0" fillId="2" borderId="7" xfId="0" applyFill="1" applyBorder="1"/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12" fontId="0" fillId="2" borderId="2" xfId="0" applyNumberFormat="1" applyFill="1" applyBorder="1" applyAlignment="1">
      <alignment horizontal="left" vertical="top" wrapText="1"/>
    </xf>
  </cellXfs>
  <cellStyles count="1">
    <cellStyle name="Normal" xfId="0" builtinId="0"/>
  </cellStyles>
  <dxfs count="255"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abSelected="1" workbookViewId="0"/>
  </sheetViews>
  <sheetFormatPr defaultRowHeight="15" x14ac:dyDescent="0.25"/>
  <cols>
    <col min="1" max="1" width="34.5703125" style="1" bestFit="1" customWidth="1"/>
    <col min="2" max="2" width="39.140625" style="2" customWidth="1"/>
    <col min="3" max="3" width="97.140625" style="2" customWidth="1"/>
    <col min="4" max="4" width="8.28515625" style="3" bestFit="1" customWidth="1"/>
    <col min="5" max="5" width="89.5703125" style="2" customWidth="1"/>
    <col min="6" max="6" width="49.7109375" style="2" customWidth="1"/>
    <col min="7" max="9" width="9.140625" style="4"/>
    <col min="10" max="10" width="16.28515625" style="4" customWidth="1"/>
    <col min="11" max="11" width="11.85546875" style="4" customWidth="1"/>
    <col min="12" max="12" width="19.5703125" style="4" customWidth="1"/>
    <col min="13" max="13" width="16.28515625" style="4" customWidth="1"/>
    <col min="14" max="14" width="33" style="4" customWidth="1"/>
    <col min="15" max="16384" width="9.140625" style="4"/>
  </cols>
  <sheetData>
    <row r="1" spans="1:6" s="8" customFormat="1" ht="21.75" thickBot="1" x14ac:dyDescent="0.4">
      <c r="A1" s="5" t="s">
        <v>5</v>
      </c>
      <c r="B1" s="6"/>
      <c r="C1" s="6"/>
      <c r="D1" s="7"/>
      <c r="E1" s="6"/>
      <c r="F1" s="6"/>
    </row>
    <row r="2" spans="1:6" s="9" customFormat="1" x14ac:dyDescent="0.25">
      <c r="A2" s="11" t="s">
        <v>1</v>
      </c>
      <c r="B2" s="12"/>
      <c r="C2" s="12" t="s">
        <v>2</v>
      </c>
      <c r="D2" s="13" t="s">
        <v>21</v>
      </c>
      <c r="E2" s="12" t="s">
        <v>3</v>
      </c>
      <c r="F2" s="12" t="s">
        <v>4</v>
      </c>
    </row>
    <row r="3" spans="1:6" x14ac:dyDescent="0.25">
      <c r="A3" s="14" t="s">
        <v>27</v>
      </c>
      <c r="B3" s="15"/>
      <c r="C3" s="16" t="s">
        <v>13</v>
      </c>
      <c r="D3" s="17" t="s">
        <v>23</v>
      </c>
      <c r="E3" s="15"/>
      <c r="F3" s="15" t="s">
        <v>6</v>
      </c>
    </row>
    <row r="4" spans="1:6" x14ac:dyDescent="0.25">
      <c r="A4" s="14" t="s">
        <v>28</v>
      </c>
      <c r="B4" s="15"/>
      <c r="C4" s="18">
        <v>100001</v>
      </c>
      <c r="D4" s="17" t="s">
        <v>23</v>
      </c>
      <c r="E4" s="15"/>
      <c r="F4" s="15" t="s">
        <v>7</v>
      </c>
    </row>
    <row r="5" spans="1:6" x14ac:dyDescent="0.25">
      <c r="A5" s="14" t="s">
        <v>90</v>
      </c>
      <c r="B5" s="15"/>
      <c r="C5" s="16"/>
      <c r="D5" s="17" t="s">
        <v>23</v>
      </c>
      <c r="E5" s="67" t="s">
        <v>79</v>
      </c>
      <c r="F5" s="15" t="s">
        <v>93</v>
      </c>
    </row>
    <row r="6" spans="1:6" x14ac:dyDescent="0.25">
      <c r="A6" s="24" t="s">
        <v>91</v>
      </c>
      <c r="B6" s="15"/>
      <c r="C6" s="16"/>
      <c r="D6" s="25" t="s">
        <v>22</v>
      </c>
      <c r="E6" s="68"/>
      <c r="F6" s="15" t="s">
        <v>94</v>
      </c>
    </row>
    <row r="7" spans="1:6" x14ac:dyDescent="0.25">
      <c r="A7" s="24" t="s">
        <v>92</v>
      </c>
      <c r="B7" s="15"/>
      <c r="C7" s="16"/>
      <c r="D7" s="25" t="s">
        <v>22</v>
      </c>
      <c r="E7" s="69"/>
      <c r="F7" s="15" t="s">
        <v>95</v>
      </c>
    </row>
    <row r="8" spans="1:6" x14ac:dyDescent="0.25">
      <c r="A8" s="14" t="s">
        <v>29</v>
      </c>
      <c r="B8" s="15"/>
      <c r="C8" s="16" t="s">
        <v>17</v>
      </c>
      <c r="D8" s="17" t="s">
        <v>23</v>
      </c>
      <c r="E8" s="15"/>
      <c r="F8" s="15" t="s">
        <v>14</v>
      </c>
    </row>
    <row r="9" spans="1:6" x14ac:dyDescent="0.25">
      <c r="A9" s="14" t="s">
        <v>30</v>
      </c>
      <c r="B9" s="15"/>
      <c r="C9" s="16" t="s">
        <v>16</v>
      </c>
      <c r="D9" s="17" t="s">
        <v>23</v>
      </c>
      <c r="E9" s="15"/>
      <c r="F9" s="15" t="s">
        <v>15</v>
      </c>
    </row>
    <row r="10" spans="1:6" x14ac:dyDescent="0.25">
      <c r="A10" s="14" t="s">
        <v>0</v>
      </c>
      <c r="B10" s="15"/>
      <c r="C10" s="15" t="str">
        <f>"URN:IVIS:100001:EP-"&amp;C8&amp;"-"&amp;C9</f>
        <v>URN:IVIS:100001:EP-EPXXX-v1-0</v>
      </c>
      <c r="D10" s="17" t="s">
        <v>23</v>
      </c>
      <c r="E10" s="15" t="s">
        <v>80</v>
      </c>
      <c r="F10" s="15" t="s">
        <v>0</v>
      </c>
    </row>
    <row r="11" spans="1:6" ht="38.25" customHeight="1" x14ac:dyDescent="0.25">
      <c r="A11" s="36" t="s">
        <v>119</v>
      </c>
      <c r="B11" s="15"/>
      <c r="C11" s="39"/>
      <c r="D11" s="17" t="s">
        <v>23</v>
      </c>
      <c r="E11" s="67" t="s">
        <v>117</v>
      </c>
      <c r="F11" s="15" t="s">
        <v>111</v>
      </c>
    </row>
    <row r="12" spans="1:6" ht="38.25" customHeight="1" x14ac:dyDescent="0.25">
      <c r="A12" s="36" t="s">
        <v>120</v>
      </c>
      <c r="B12" s="15"/>
      <c r="C12" s="39"/>
      <c r="D12" s="37" t="s">
        <v>22</v>
      </c>
      <c r="E12" s="68"/>
      <c r="F12" s="15" t="s">
        <v>112</v>
      </c>
    </row>
    <row r="13" spans="1:6" ht="38.25" customHeight="1" x14ac:dyDescent="0.25">
      <c r="A13" s="36" t="s">
        <v>121</v>
      </c>
      <c r="B13" s="15"/>
      <c r="C13" s="39"/>
      <c r="D13" s="37" t="s">
        <v>22</v>
      </c>
      <c r="E13" s="69"/>
      <c r="F13" s="15" t="s">
        <v>113</v>
      </c>
    </row>
    <row r="14" spans="1:6" ht="30" x14ac:dyDescent="0.25">
      <c r="A14" s="41" t="s">
        <v>124</v>
      </c>
      <c r="B14" s="41"/>
      <c r="C14" s="16"/>
      <c r="D14" s="42" t="s">
        <v>23</v>
      </c>
      <c r="E14" s="40" t="s">
        <v>123</v>
      </c>
      <c r="F14" s="15" t="s">
        <v>122</v>
      </c>
    </row>
    <row r="15" spans="1:6" x14ac:dyDescent="0.25">
      <c r="A15" s="70" t="s">
        <v>128</v>
      </c>
      <c r="B15" s="45" t="str">
        <f>Dati!F3</f>
        <v>Grupa: visas bankas</v>
      </c>
      <c r="C15" s="16" t="s">
        <v>22</v>
      </c>
      <c r="D15" s="73" t="s">
        <v>22</v>
      </c>
      <c r="E15" s="70" t="s">
        <v>125</v>
      </c>
      <c r="F15" s="15" t="str">
        <f>"UndeclaredIdentityProviders-"&amp;B15</f>
        <v>UndeclaredIdentityProviders-Grupa: visas bankas</v>
      </c>
    </row>
    <row r="16" spans="1:6" x14ac:dyDescent="0.25">
      <c r="A16" s="71"/>
      <c r="B16" s="45" t="str">
        <f>Dati!F4</f>
        <v>Grupa: visi e-paraksti</v>
      </c>
      <c r="C16" s="16" t="s">
        <v>22</v>
      </c>
      <c r="D16" s="74"/>
      <c r="E16" s="71"/>
      <c r="F16" s="15" t="str">
        <f t="shared" ref="F16:F26" si="0">"UndeclaredIdentityProviders-"&amp;B16</f>
        <v>UndeclaredIdentityProviders-Grupa: visi e-paraksti</v>
      </c>
    </row>
    <row r="17" spans="1:6" x14ac:dyDescent="0.25">
      <c r="A17" s="71"/>
      <c r="B17" s="45" t="str">
        <f>Dati!F5</f>
        <v>URN:IVIS:100001:AM.BANK-SWED</v>
      </c>
      <c r="C17" s="16" t="s">
        <v>22</v>
      </c>
      <c r="D17" s="74"/>
      <c r="E17" s="71"/>
      <c r="F17" s="15" t="str">
        <f t="shared" si="0"/>
        <v>UndeclaredIdentityProviders-URN:IVIS:100001:AM.BANK-SWED</v>
      </c>
    </row>
    <row r="18" spans="1:6" x14ac:dyDescent="0.25">
      <c r="A18" s="71"/>
      <c r="B18" s="45" t="str">
        <f>Dati!F6</f>
        <v>URN:IVIS:100001:AM.SIGN-EME</v>
      </c>
      <c r="C18" s="16" t="s">
        <v>22</v>
      </c>
      <c r="D18" s="74"/>
      <c r="E18" s="71"/>
      <c r="F18" s="15" t="str">
        <f t="shared" si="0"/>
        <v>UndeclaredIdentityProviders-URN:IVIS:100001:AM.SIGN-EME</v>
      </c>
    </row>
    <row r="19" spans="1:6" x14ac:dyDescent="0.25">
      <c r="A19" s="71"/>
      <c r="B19" s="45" t="str">
        <f>Dati!F7</f>
        <v>URN:IVIS:100001:AM.BANK-SEB</v>
      </c>
      <c r="C19" s="16" t="s">
        <v>22</v>
      </c>
      <c r="D19" s="74"/>
      <c r="E19" s="71"/>
      <c r="F19" s="15" t="str">
        <f t="shared" si="0"/>
        <v>UndeclaredIdentityProviders-URN:IVIS:100001:AM.BANK-SEB</v>
      </c>
    </row>
    <row r="20" spans="1:6" x14ac:dyDescent="0.25">
      <c r="A20" s="71"/>
      <c r="B20" s="45" t="str">
        <f>Dati!F8</f>
        <v>URN:IVIS:100001:AM.NI-LVP (latvija.lv lietotājs)</v>
      </c>
      <c r="C20" s="16" t="s">
        <v>22</v>
      </c>
      <c r="D20" s="74"/>
      <c r="E20" s="71"/>
      <c r="F20" s="15" t="str">
        <f t="shared" si="0"/>
        <v>UndeclaredIdentityProviders-URN:IVIS:100001:AM.NI-LVP (latvija.lv lietotājs)</v>
      </c>
    </row>
    <row r="21" spans="1:6" x14ac:dyDescent="0.25">
      <c r="A21" s="71"/>
      <c r="B21" s="45" t="str">
        <f>Dati!F9</f>
        <v>URN:IVIS:100001:AM.BANK-CITADELE</v>
      </c>
      <c r="C21" s="16" t="s">
        <v>22</v>
      </c>
      <c r="D21" s="74"/>
      <c r="E21" s="71"/>
      <c r="F21" s="15" t="str">
        <f t="shared" si="0"/>
        <v>UndeclaredIdentityProviders-URN:IVIS:100001:AM.BANK-CITADELE</v>
      </c>
    </row>
    <row r="22" spans="1:6" x14ac:dyDescent="0.25">
      <c r="A22" s="71"/>
      <c r="B22" s="45" t="str">
        <f>Dati!F10</f>
        <v>URN:IVIS:100001:AM.BANK-NORVIKBANKA</v>
      </c>
      <c r="C22" s="16" t="s">
        <v>22</v>
      </c>
      <c r="D22" s="74"/>
      <c r="E22" s="71"/>
      <c r="F22" s="15" t="str">
        <f t="shared" si="0"/>
        <v>UndeclaredIdentityProviders-URN:IVIS:100001:AM.BANK-NORVIKBANKA</v>
      </c>
    </row>
    <row r="23" spans="1:6" x14ac:dyDescent="0.25">
      <c r="A23" s="71"/>
      <c r="B23" s="45" t="str">
        <f>Dati!F11</f>
        <v>URN:IVIS:100001:AM.BANK-NORDEA</v>
      </c>
      <c r="C23" s="16" t="s">
        <v>22</v>
      </c>
      <c r="D23" s="74"/>
      <c r="E23" s="71"/>
      <c r="F23" s="15" t="str">
        <f t="shared" si="0"/>
        <v>UndeclaredIdentityProviders-URN:IVIS:100001:AM.BANK-NORDEA</v>
      </c>
    </row>
    <row r="24" spans="1:6" x14ac:dyDescent="0.25">
      <c r="A24" s="71"/>
      <c r="B24" s="45" t="str">
        <f>Dati!F12</f>
        <v>URN:IVIS:100001:AM.BANK-DNB</v>
      </c>
      <c r="C24" s="16" t="s">
        <v>22</v>
      </c>
      <c r="D24" s="74"/>
      <c r="E24" s="71"/>
      <c r="F24" s="15" t="str">
        <f t="shared" si="0"/>
        <v>UndeclaredIdentityProviders-URN:IVIS:100001:AM.BANK-DNB</v>
      </c>
    </row>
    <row r="25" spans="1:6" x14ac:dyDescent="0.25">
      <c r="A25" s="71"/>
      <c r="B25" s="45" t="str">
        <f>Dati!F13</f>
        <v>URN:IVIS:100001:AM.SIGN-EID</v>
      </c>
      <c r="C25" s="16" t="s">
        <v>22</v>
      </c>
      <c r="D25" s="74"/>
      <c r="E25" s="71"/>
      <c r="F25" s="15" t="str">
        <f t="shared" si="0"/>
        <v>UndeclaredIdentityProviders-URN:IVIS:100001:AM.SIGN-EID</v>
      </c>
    </row>
    <row r="26" spans="1:6" x14ac:dyDescent="0.25">
      <c r="A26" s="72"/>
      <c r="B26" s="45" t="str">
        <f>Dati!F14</f>
        <v xml:space="preserve"> </v>
      </c>
      <c r="C26" s="16" t="s">
        <v>22</v>
      </c>
      <c r="D26" s="75"/>
      <c r="E26" s="72"/>
      <c r="F26" s="15" t="str">
        <f t="shared" si="0"/>
        <v xml:space="preserve">UndeclaredIdentityProviders- </v>
      </c>
    </row>
    <row r="27" spans="1:6" x14ac:dyDescent="0.25">
      <c r="A27" s="70" t="s">
        <v>129</v>
      </c>
      <c r="B27" s="45" t="str">
        <f>Dati!F3</f>
        <v>Grupa: visas bankas</v>
      </c>
      <c r="C27" s="16" t="s">
        <v>22</v>
      </c>
      <c r="D27" s="73" t="s">
        <v>22</v>
      </c>
      <c r="E27" s="70" t="s">
        <v>126</v>
      </c>
      <c r="F27" s="15" t="str">
        <f>"InhabitantIdentityProviders-"&amp;B27</f>
        <v>InhabitantIdentityProviders-Grupa: visas bankas</v>
      </c>
    </row>
    <row r="28" spans="1:6" x14ac:dyDescent="0.25">
      <c r="A28" s="71"/>
      <c r="B28" s="45" t="str">
        <f>Dati!F4</f>
        <v>Grupa: visi e-paraksti</v>
      </c>
      <c r="C28" s="16" t="s">
        <v>22</v>
      </c>
      <c r="D28" s="74"/>
      <c r="E28" s="71"/>
      <c r="F28" s="15" t="str">
        <f t="shared" ref="F28:F38" si="1">"InhabitantIdentityProviders-"&amp;B28</f>
        <v>InhabitantIdentityProviders-Grupa: visi e-paraksti</v>
      </c>
    </row>
    <row r="29" spans="1:6" x14ac:dyDescent="0.25">
      <c r="A29" s="71"/>
      <c r="B29" s="45" t="str">
        <f>Dati!F5</f>
        <v>URN:IVIS:100001:AM.BANK-SWED</v>
      </c>
      <c r="C29" s="16" t="s">
        <v>22</v>
      </c>
      <c r="D29" s="74"/>
      <c r="E29" s="71"/>
      <c r="F29" s="15" t="str">
        <f t="shared" si="1"/>
        <v>InhabitantIdentityProviders-URN:IVIS:100001:AM.BANK-SWED</v>
      </c>
    </row>
    <row r="30" spans="1:6" x14ac:dyDescent="0.25">
      <c r="A30" s="71"/>
      <c r="B30" s="45" t="str">
        <f>Dati!F6</f>
        <v>URN:IVIS:100001:AM.SIGN-EME</v>
      </c>
      <c r="C30" s="16" t="s">
        <v>22</v>
      </c>
      <c r="D30" s="74"/>
      <c r="E30" s="71"/>
      <c r="F30" s="15" t="str">
        <f t="shared" si="1"/>
        <v>InhabitantIdentityProviders-URN:IVIS:100001:AM.SIGN-EME</v>
      </c>
    </row>
    <row r="31" spans="1:6" x14ac:dyDescent="0.25">
      <c r="A31" s="71"/>
      <c r="B31" s="45" t="str">
        <f>Dati!F7</f>
        <v>URN:IVIS:100001:AM.BANK-SEB</v>
      </c>
      <c r="C31" s="16" t="s">
        <v>22</v>
      </c>
      <c r="D31" s="74"/>
      <c r="E31" s="71"/>
      <c r="F31" s="15" t="str">
        <f t="shared" si="1"/>
        <v>InhabitantIdentityProviders-URN:IVIS:100001:AM.BANK-SEB</v>
      </c>
    </row>
    <row r="32" spans="1:6" x14ac:dyDescent="0.25">
      <c r="A32" s="71"/>
      <c r="B32" s="45" t="str">
        <f>Dati!F8</f>
        <v>URN:IVIS:100001:AM.NI-LVP (latvija.lv lietotājs)</v>
      </c>
      <c r="C32" s="16" t="s">
        <v>22</v>
      </c>
      <c r="D32" s="74"/>
      <c r="E32" s="71"/>
      <c r="F32" s="15" t="str">
        <f t="shared" si="1"/>
        <v>InhabitantIdentityProviders-URN:IVIS:100001:AM.NI-LVP (latvija.lv lietotājs)</v>
      </c>
    </row>
    <row r="33" spans="1:6" x14ac:dyDescent="0.25">
      <c r="A33" s="71"/>
      <c r="B33" s="45" t="str">
        <f>Dati!F9</f>
        <v>URN:IVIS:100001:AM.BANK-CITADELE</v>
      </c>
      <c r="C33" s="16" t="s">
        <v>22</v>
      </c>
      <c r="D33" s="74"/>
      <c r="E33" s="71"/>
      <c r="F33" s="15" t="str">
        <f t="shared" si="1"/>
        <v>InhabitantIdentityProviders-URN:IVIS:100001:AM.BANK-CITADELE</v>
      </c>
    </row>
    <row r="34" spans="1:6" x14ac:dyDescent="0.25">
      <c r="A34" s="71"/>
      <c r="B34" s="45" t="str">
        <f>Dati!F10</f>
        <v>URN:IVIS:100001:AM.BANK-NORVIKBANKA</v>
      </c>
      <c r="C34" s="16" t="s">
        <v>22</v>
      </c>
      <c r="D34" s="74"/>
      <c r="E34" s="71"/>
      <c r="F34" s="15" t="str">
        <f t="shared" si="1"/>
        <v>InhabitantIdentityProviders-URN:IVIS:100001:AM.BANK-NORVIKBANKA</v>
      </c>
    </row>
    <row r="35" spans="1:6" x14ac:dyDescent="0.25">
      <c r="A35" s="71"/>
      <c r="B35" s="45" t="str">
        <f>Dati!F11</f>
        <v>URN:IVIS:100001:AM.BANK-NORDEA</v>
      </c>
      <c r="C35" s="16" t="s">
        <v>22</v>
      </c>
      <c r="D35" s="74"/>
      <c r="E35" s="71"/>
      <c r="F35" s="15" t="str">
        <f t="shared" si="1"/>
        <v>InhabitantIdentityProviders-URN:IVIS:100001:AM.BANK-NORDEA</v>
      </c>
    </row>
    <row r="36" spans="1:6" x14ac:dyDescent="0.25">
      <c r="A36" s="71"/>
      <c r="B36" s="45" t="str">
        <f>Dati!F12</f>
        <v>URN:IVIS:100001:AM.BANK-DNB</v>
      </c>
      <c r="C36" s="16" t="s">
        <v>22</v>
      </c>
      <c r="D36" s="74"/>
      <c r="E36" s="71"/>
      <c r="F36" s="15" t="str">
        <f t="shared" si="1"/>
        <v>InhabitantIdentityProviders-URN:IVIS:100001:AM.BANK-DNB</v>
      </c>
    </row>
    <row r="37" spans="1:6" x14ac:dyDescent="0.25">
      <c r="A37" s="71"/>
      <c r="B37" s="45" t="str">
        <f>Dati!F13</f>
        <v>URN:IVIS:100001:AM.SIGN-EID</v>
      </c>
      <c r="C37" s="16" t="s">
        <v>22</v>
      </c>
      <c r="D37" s="74"/>
      <c r="E37" s="71"/>
      <c r="F37" s="15" t="str">
        <f t="shared" si="1"/>
        <v>InhabitantIdentityProviders-URN:IVIS:100001:AM.SIGN-EID</v>
      </c>
    </row>
    <row r="38" spans="1:6" x14ac:dyDescent="0.25">
      <c r="A38" s="72"/>
      <c r="B38" s="45" t="str">
        <f>Dati!F14</f>
        <v xml:space="preserve"> </v>
      </c>
      <c r="C38" s="16" t="s">
        <v>22</v>
      </c>
      <c r="D38" s="75"/>
      <c r="E38" s="72"/>
      <c r="F38" s="15" t="str">
        <f t="shared" si="1"/>
        <v xml:space="preserve">InhabitantIdentityProviders- </v>
      </c>
    </row>
    <row r="39" spans="1:6" x14ac:dyDescent="0.25">
      <c r="A39" s="70" t="s">
        <v>130</v>
      </c>
      <c r="B39" s="45" t="str">
        <f>Dati!F3</f>
        <v>Grupa: visas bankas</v>
      </c>
      <c r="C39" s="16" t="s">
        <v>22</v>
      </c>
      <c r="D39" s="73" t="s">
        <v>22</v>
      </c>
      <c r="E39" s="70" t="s">
        <v>127</v>
      </c>
      <c r="F39" s="15" t="str">
        <f>"LegalEntityIdentityProviders-"&amp;B39</f>
        <v>LegalEntityIdentityProviders-Grupa: visas bankas</v>
      </c>
    </row>
    <row r="40" spans="1:6" x14ac:dyDescent="0.25">
      <c r="A40" s="71"/>
      <c r="B40" s="45" t="str">
        <f>Dati!F4</f>
        <v>Grupa: visi e-paraksti</v>
      </c>
      <c r="C40" s="16" t="s">
        <v>22</v>
      </c>
      <c r="D40" s="74"/>
      <c r="E40" s="71"/>
      <c r="F40" s="15" t="str">
        <f t="shared" ref="F40:F49" si="2">"LegalEntityIdentityProviders-"&amp;B40</f>
        <v>LegalEntityIdentityProviders-Grupa: visi e-paraksti</v>
      </c>
    </row>
    <row r="41" spans="1:6" x14ac:dyDescent="0.25">
      <c r="A41" s="71"/>
      <c r="B41" s="45" t="str">
        <f>Dati!F5</f>
        <v>URN:IVIS:100001:AM.BANK-SWED</v>
      </c>
      <c r="C41" s="16" t="s">
        <v>22</v>
      </c>
      <c r="D41" s="74"/>
      <c r="E41" s="71"/>
      <c r="F41" s="15" t="str">
        <f t="shared" si="2"/>
        <v>LegalEntityIdentityProviders-URN:IVIS:100001:AM.BANK-SWED</v>
      </c>
    </row>
    <row r="42" spans="1:6" x14ac:dyDescent="0.25">
      <c r="A42" s="71"/>
      <c r="B42" s="45" t="str">
        <f>Dati!F6</f>
        <v>URN:IVIS:100001:AM.SIGN-EME</v>
      </c>
      <c r="C42" s="16" t="s">
        <v>22</v>
      </c>
      <c r="D42" s="74"/>
      <c r="E42" s="71"/>
      <c r="F42" s="15" t="str">
        <f t="shared" si="2"/>
        <v>LegalEntityIdentityProviders-URN:IVIS:100001:AM.SIGN-EME</v>
      </c>
    </row>
    <row r="43" spans="1:6" x14ac:dyDescent="0.25">
      <c r="A43" s="71"/>
      <c r="B43" s="45" t="str">
        <f>Dati!F7</f>
        <v>URN:IVIS:100001:AM.BANK-SEB</v>
      </c>
      <c r="C43" s="16" t="s">
        <v>22</v>
      </c>
      <c r="D43" s="74"/>
      <c r="E43" s="71"/>
      <c r="F43" s="15" t="str">
        <f t="shared" si="2"/>
        <v>LegalEntityIdentityProviders-URN:IVIS:100001:AM.BANK-SEB</v>
      </c>
    </row>
    <row r="44" spans="1:6" x14ac:dyDescent="0.25">
      <c r="A44" s="71"/>
      <c r="B44" s="45" t="str">
        <f>Dati!F8</f>
        <v>URN:IVIS:100001:AM.NI-LVP (latvija.lv lietotājs)</v>
      </c>
      <c r="C44" s="16" t="s">
        <v>22</v>
      </c>
      <c r="D44" s="74"/>
      <c r="E44" s="71"/>
      <c r="F44" s="15" t="str">
        <f t="shared" si="2"/>
        <v>LegalEntityIdentityProviders-URN:IVIS:100001:AM.NI-LVP (latvija.lv lietotājs)</v>
      </c>
    </row>
    <row r="45" spans="1:6" x14ac:dyDescent="0.25">
      <c r="A45" s="71"/>
      <c r="B45" s="45" t="str">
        <f>Dati!F9</f>
        <v>URN:IVIS:100001:AM.BANK-CITADELE</v>
      </c>
      <c r="C45" s="16" t="s">
        <v>22</v>
      </c>
      <c r="D45" s="74"/>
      <c r="E45" s="71"/>
      <c r="F45" s="15" t="str">
        <f t="shared" si="2"/>
        <v>LegalEntityIdentityProviders-URN:IVIS:100001:AM.BANK-CITADELE</v>
      </c>
    </row>
    <row r="46" spans="1:6" x14ac:dyDescent="0.25">
      <c r="A46" s="71"/>
      <c r="B46" s="45" t="str">
        <f>Dati!F10</f>
        <v>URN:IVIS:100001:AM.BANK-NORVIKBANKA</v>
      </c>
      <c r="C46" s="16" t="s">
        <v>22</v>
      </c>
      <c r="D46" s="74"/>
      <c r="E46" s="71"/>
      <c r="F46" s="15" t="str">
        <f t="shared" si="2"/>
        <v>LegalEntityIdentityProviders-URN:IVIS:100001:AM.BANK-NORVIKBANKA</v>
      </c>
    </row>
    <row r="47" spans="1:6" x14ac:dyDescent="0.25">
      <c r="A47" s="71"/>
      <c r="B47" s="45" t="str">
        <f>Dati!F11</f>
        <v>URN:IVIS:100001:AM.BANK-NORDEA</v>
      </c>
      <c r="C47" s="16" t="s">
        <v>22</v>
      </c>
      <c r="D47" s="74"/>
      <c r="E47" s="71"/>
      <c r="F47" s="15" t="str">
        <f t="shared" si="2"/>
        <v>LegalEntityIdentityProviders-URN:IVIS:100001:AM.BANK-NORDEA</v>
      </c>
    </row>
    <row r="48" spans="1:6" x14ac:dyDescent="0.25">
      <c r="A48" s="71"/>
      <c r="B48" s="45" t="str">
        <f>Dati!F12</f>
        <v>URN:IVIS:100001:AM.BANK-DNB</v>
      </c>
      <c r="C48" s="16" t="s">
        <v>22</v>
      </c>
      <c r="D48" s="74"/>
      <c r="E48" s="71"/>
      <c r="F48" s="15" t="str">
        <f t="shared" si="2"/>
        <v>LegalEntityIdentityProviders-URN:IVIS:100001:AM.BANK-DNB</v>
      </c>
    </row>
    <row r="49" spans="1:6" x14ac:dyDescent="0.25">
      <c r="A49" s="71"/>
      <c r="B49" s="45" t="str">
        <f>Dati!F13</f>
        <v>URN:IVIS:100001:AM.SIGN-EID</v>
      </c>
      <c r="C49" s="16" t="s">
        <v>22</v>
      </c>
      <c r="D49" s="74"/>
      <c r="E49" s="71"/>
      <c r="F49" s="15" t="str">
        <f t="shared" si="2"/>
        <v>LegalEntityIdentityProviders-URN:IVIS:100001:AM.SIGN-EID</v>
      </c>
    </row>
    <row r="50" spans="1:6" x14ac:dyDescent="0.25">
      <c r="A50" s="72"/>
      <c r="B50" s="45" t="str">
        <f>Dati!F14</f>
        <v xml:space="preserve"> </v>
      </c>
      <c r="C50" s="16" t="s">
        <v>22</v>
      </c>
      <c r="D50" s="75"/>
      <c r="E50" s="72"/>
      <c r="F50" s="15" t="str">
        <f>"LegalEntityIdentityProviders-"&amp;B50</f>
        <v xml:space="preserve">LegalEntityIdentityProviders- </v>
      </c>
    </row>
    <row r="51" spans="1:6" x14ac:dyDescent="0.25">
      <c r="A51" s="14" t="s">
        <v>31</v>
      </c>
      <c r="B51" s="14"/>
      <c r="C51" s="16" t="s">
        <v>22</v>
      </c>
      <c r="D51" s="17" t="s">
        <v>23</v>
      </c>
      <c r="E51" s="15"/>
      <c r="F51" s="15" t="s">
        <v>8</v>
      </c>
    </row>
    <row r="52" spans="1:6" ht="42.75" customHeight="1" x14ac:dyDescent="0.25">
      <c r="A52" s="19" t="s">
        <v>114</v>
      </c>
      <c r="B52" s="14"/>
      <c r="C52" s="39"/>
      <c r="D52" s="17" t="s">
        <v>23</v>
      </c>
      <c r="E52" s="70" t="s">
        <v>118</v>
      </c>
      <c r="F52" s="15" t="s">
        <v>18</v>
      </c>
    </row>
    <row r="53" spans="1:6" ht="42.75" customHeight="1" x14ac:dyDescent="0.25">
      <c r="A53" s="19" t="s">
        <v>115</v>
      </c>
      <c r="B53" s="20"/>
      <c r="C53" s="39"/>
      <c r="D53" s="17" t="s">
        <v>22</v>
      </c>
      <c r="E53" s="71"/>
      <c r="F53" s="15" t="s">
        <v>19</v>
      </c>
    </row>
    <row r="54" spans="1:6" ht="42.75" customHeight="1" x14ac:dyDescent="0.25">
      <c r="A54" s="19" t="s">
        <v>116</v>
      </c>
      <c r="B54" s="20"/>
      <c r="C54" s="39"/>
      <c r="D54" s="17" t="s">
        <v>22</v>
      </c>
      <c r="E54" s="72"/>
      <c r="F54" s="15" t="s">
        <v>20</v>
      </c>
    </row>
    <row r="55" spans="1:6" ht="42.75" customHeight="1" x14ac:dyDescent="0.25">
      <c r="A55" s="19" t="s">
        <v>67</v>
      </c>
      <c r="B55" s="20"/>
      <c r="C55" s="39"/>
      <c r="D55" s="17" t="s">
        <v>23</v>
      </c>
      <c r="E55" s="15"/>
      <c r="F55" s="15" t="s">
        <v>24</v>
      </c>
    </row>
    <row r="56" spans="1:6" ht="42.75" customHeight="1" x14ac:dyDescent="0.25">
      <c r="A56" s="19" t="s">
        <v>68</v>
      </c>
      <c r="B56" s="20"/>
      <c r="C56" s="39"/>
      <c r="D56" s="17" t="s">
        <v>22</v>
      </c>
      <c r="E56" s="15"/>
      <c r="F56" s="15" t="s">
        <v>25</v>
      </c>
    </row>
    <row r="57" spans="1:6" ht="45" customHeight="1" x14ac:dyDescent="0.25">
      <c r="A57" s="19" t="s">
        <v>69</v>
      </c>
      <c r="B57" s="20"/>
      <c r="C57" s="39"/>
      <c r="D57" s="17" t="s">
        <v>22</v>
      </c>
      <c r="E57" s="15"/>
      <c r="F57" s="15" t="s">
        <v>26</v>
      </c>
    </row>
    <row r="58" spans="1:6" ht="45" x14ac:dyDescent="0.25">
      <c r="A58" s="19" t="s">
        <v>32</v>
      </c>
      <c r="B58" s="20"/>
      <c r="C58" s="39" t="s">
        <v>22</v>
      </c>
      <c r="D58" s="17" t="s">
        <v>23</v>
      </c>
      <c r="E58" s="20" t="s">
        <v>81</v>
      </c>
      <c r="F58" s="15" t="s">
        <v>9</v>
      </c>
    </row>
    <row r="59" spans="1:6" ht="45" x14ac:dyDescent="0.25">
      <c r="A59" s="19" t="s">
        <v>33</v>
      </c>
      <c r="B59" s="20"/>
      <c r="C59" s="39" t="s">
        <v>22</v>
      </c>
      <c r="D59" s="17" t="s">
        <v>23</v>
      </c>
      <c r="E59" s="20" t="s">
        <v>82</v>
      </c>
      <c r="F59" s="15" t="s">
        <v>10</v>
      </c>
    </row>
    <row r="60" spans="1:6" ht="45" x14ac:dyDescent="0.25">
      <c r="A60" s="19" t="s">
        <v>34</v>
      </c>
      <c r="B60" s="20"/>
      <c r="C60" s="39" t="s">
        <v>22</v>
      </c>
      <c r="D60" s="17" t="s">
        <v>23</v>
      </c>
      <c r="E60" s="20" t="s">
        <v>83</v>
      </c>
      <c r="F60" s="15" t="s">
        <v>11</v>
      </c>
    </row>
    <row r="61" spans="1:6" ht="30" x14ac:dyDescent="0.25">
      <c r="A61" s="76" t="s">
        <v>144</v>
      </c>
      <c r="B61" s="76"/>
      <c r="C61" s="39" t="s">
        <v>22</v>
      </c>
      <c r="D61" s="46" t="s">
        <v>23</v>
      </c>
      <c r="E61" s="20" t="s">
        <v>146</v>
      </c>
      <c r="F61" s="15" t="s">
        <v>145</v>
      </c>
    </row>
    <row r="62" spans="1:6" ht="61.5" customHeight="1" x14ac:dyDescent="0.25">
      <c r="A62" s="19" t="s">
        <v>35</v>
      </c>
      <c r="B62" s="20"/>
      <c r="C62" s="39" t="s">
        <v>142</v>
      </c>
      <c r="D62" s="17" t="s">
        <v>23</v>
      </c>
      <c r="E62" s="20" t="s">
        <v>147</v>
      </c>
      <c r="F62" s="15" t="s">
        <v>12</v>
      </c>
    </row>
    <row r="63" spans="1:6" x14ac:dyDescent="0.25">
      <c r="A63" s="76" t="s">
        <v>36</v>
      </c>
      <c r="B63" s="19" t="str">
        <f>Dati!D3</f>
        <v>AuthenticationType</v>
      </c>
      <c r="C63" s="16" t="s">
        <v>22</v>
      </c>
      <c r="D63" s="77" t="s">
        <v>22</v>
      </c>
      <c r="E63" s="67" t="s">
        <v>84</v>
      </c>
      <c r="F63" s="15" t="str">
        <f>"PersonProfilePropertiesToRead-"&amp;B63</f>
        <v>PersonProfilePropertiesToRead-AuthenticationType</v>
      </c>
    </row>
    <row r="64" spans="1:6" x14ac:dyDescent="0.25">
      <c r="A64" s="76"/>
      <c r="B64" s="19" t="str">
        <f>Dati!D4</f>
        <v>AddressAtvk</v>
      </c>
      <c r="C64" s="16" t="s">
        <v>22</v>
      </c>
      <c r="D64" s="77"/>
      <c r="E64" s="68"/>
      <c r="F64" s="15" t="str">
        <f t="shared" ref="F64:F89" si="3">"PersonProfilePropertiesToRead-"&amp;B64</f>
        <v>PersonProfilePropertiesToRead-AddressAtvk</v>
      </c>
    </row>
    <row r="65" spans="1:6" x14ac:dyDescent="0.25">
      <c r="A65" s="76"/>
      <c r="B65" s="19" t="str">
        <f>Dati!D5</f>
        <v>AddressClassCode</v>
      </c>
      <c r="C65" s="16" t="s">
        <v>22</v>
      </c>
      <c r="D65" s="77"/>
      <c r="E65" s="68"/>
      <c r="F65" s="15" t="str">
        <f t="shared" si="3"/>
        <v>PersonProfilePropertiesToRead-AddressClassCode</v>
      </c>
    </row>
    <row r="66" spans="1:6" x14ac:dyDescent="0.25">
      <c r="A66" s="76"/>
      <c r="B66" s="19" t="str">
        <f>Dati!D6</f>
        <v>AuthorityId</v>
      </c>
      <c r="C66" s="16" t="s">
        <v>22</v>
      </c>
      <c r="D66" s="77"/>
      <c r="E66" s="68"/>
      <c r="F66" s="15" t="str">
        <f t="shared" si="3"/>
        <v>PersonProfilePropertiesToRead-AuthorityId</v>
      </c>
    </row>
    <row r="67" spans="1:6" x14ac:dyDescent="0.25">
      <c r="A67" s="76"/>
      <c r="B67" s="19" t="str">
        <f>Dati!D7</f>
        <v>Country</v>
      </c>
      <c r="C67" s="16" t="s">
        <v>22</v>
      </c>
      <c r="D67" s="77"/>
      <c r="E67" s="68"/>
      <c r="F67" s="15" t="str">
        <f t="shared" si="3"/>
        <v>PersonProfilePropertiesToRead-Country</v>
      </c>
    </row>
    <row r="68" spans="1:6" x14ac:dyDescent="0.25">
      <c r="A68" s="76"/>
      <c r="B68" s="19" t="str">
        <f>Dati!D8</f>
        <v>Email</v>
      </c>
      <c r="C68" s="16" t="s">
        <v>22</v>
      </c>
      <c r="D68" s="77"/>
      <c r="E68" s="68"/>
      <c r="F68" s="15" t="str">
        <f t="shared" si="3"/>
        <v>PersonProfilePropertiesToRead-Email</v>
      </c>
    </row>
    <row r="69" spans="1:6" x14ac:dyDescent="0.25">
      <c r="A69" s="76"/>
      <c r="B69" s="19" t="str">
        <f>Dati!D9</f>
        <v>FirstName</v>
      </c>
      <c r="C69" s="16" t="s">
        <v>22</v>
      </c>
      <c r="D69" s="77"/>
      <c r="E69" s="68"/>
      <c r="F69" s="15" t="str">
        <f t="shared" si="3"/>
        <v>PersonProfilePropertiesToRead-FirstName</v>
      </c>
    </row>
    <row r="70" spans="1:6" x14ac:dyDescent="0.25">
      <c r="A70" s="76"/>
      <c r="B70" s="19" t="str">
        <f>Dati!D10</f>
        <v>FlatNumber</v>
      </c>
      <c r="C70" s="16" t="s">
        <v>22</v>
      </c>
      <c r="D70" s="77"/>
      <c r="E70" s="68"/>
      <c r="F70" s="15" t="str">
        <f t="shared" si="3"/>
        <v>PersonProfilePropertiesToRead-FlatNumber</v>
      </c>
    </row>
    <row r="71" spans="1:6" x14ac:dyDescent="0.25">
      <c r="A71" s="76"/>
      <c r="B71" s="19" t="str">
        <f>Dati!D11</f>
        <v>FullAddress</v>
      </c>
      <c r="C71" s="16" t="s">
        <v>22</v>
      </c>
      <c r="D71" s="77"/>
      <c r="E71" s="68"/>
      <c r="F71" s="15" t="str">
        <f t="shared" si="3"/>
        <v>PersonProfilePropertiesToRead-FullAddress</v>
      </c>
    </row>
    <row r="72" spans="1:6" x14ac:dyDescent="0.25">
      <c r="A72" s="76"/>
      <c r="B72" s="19" t="str">
        <f>Dati!D12</f>
        <v>GetSmsOnPhone</v>
      </c>
      <c r="C72" s="16" t="s">
        <v>22</v>
      </c>
      <c r="D72" s="77"/>
      <c r="E72" s="68"/>
      <c r="F72" s="15" t="str">
        <f t="shared" si="3"/>
        <v>PersonProfilePropertiesToRead-GetSmsOnPhone</v>
      </c>
    </row>
    <row r="73" spans="1:6" x14ac:dyDescent="0.25">
      <c r="A73" s="76"/>
      <c r="B73" s="19" t="str">
        <f>Dati!D13</f>
        <v>HouseNumber</v>
      </c>
      <c r="C73" s="16" t="s">
        <v>22</v>
      </c>
      <c r="D73" s="77"/>
      <c r="E73" s="68"/>
      <c r="F73" s="15" t="str">
        <f t="shared" si="3"/>
        <v>PersonProfilePropertiesToRead-HouseNumber</v>
      </c>
    </row>
    <row r="74" spans="1:6" x14ac:dyDescent="0.25">
      <c r="A74" s="76"/>
      <c r="B74" s="19" t="str">
        <f>Dati!D14</f>
        <v>Identifier</v>
      </c>
      <c r="C74" s="16" t="s">
        <v>22</v>
      </c>
      <c r="D74" s="77"/>
      <c r="E74" s="68"/>
      <c r="F74" s="15" t="str">
        <f t="shared" si="3"/>
        <v>PersonProfilePropertiesToRead-Identifier</v>
      </c>
    </row>
    <row r="75" spans="1:6" x14ac:dyDescent="0.25">
      <c r="A75" s="76"/>
      <c r="B75" s="19" t="str">
        <f>Dati!D15</f>
        <v>ItemsPerPage</v>
      </c>
      <c r="C75" s="16" t="s">
        <v>22</v>
      </c>
      <c r="D75" s="77"/>
      <c r="E75" s="68"/>
      <c r="F75" s="15" t="str">
        <f t="shared" si="3"/>
        <v>PersonProfilePropertiesToRead-ItemsPerPage</v>
      </c>
    </row>
    <row r="76" spans="1:6" x14ac:dyDescent="0.25">
      <c r="A76" s="76"/>
      <c r="B76" s="19" t="str">
        <f>Dati!D16</f>
        <v>LastName</v>
      </c>
      <c r="C76" s="16" t="s">
        <v>22</v>
      </c>
      <c r="D76" s="77"/>
      <c r="E76" s="68"/>
      <c r="F76" s="15" t="str">
        <f t="shared" si="3"/>
        <v>PersonProfilePropertiesToRead-LastName</v>
      </c>
    </row>
    <row r="77" spans="1:6" x14ac:dyDescent="0.25">
      <c r="A77" s="76"/>
      <c r="B77" s="19" t="str">
        <f>Dati!D17</f>
        <v>Phone</v>
      </c>
      <c r="C77" s="16" t="s">
        <v>22</v>
      </c>
      <c r="D77" s="77"/>
      <c r="E77" s="68"/>
      <c r="F77" s="15" t="str">
        <f t="shared" si="3"/>
        <v>PersonProfilePropertiesToRead-Phone</v>
      </c>
    </row>
    <row r="78" spans="1:6" x14ac:dyDescent="0.25">
      <c r="A78" s="76"/>
      <c r="B78" s="19" t="str">
        <f>Dati!D18</f>
        <v>Position</v>
      </c>
      <c r="C78" s="16" t="s">
        <v>22</v>
      </c>
      <c r="D78" s="77"/>
      <c r="E78" s="68"/>
      <c r="F78" s="15" t="str">
        <f t="shared" si="3"/>
        <v>PersonProfilePropertiesToRead-Position</v>
      </c>
    </row>
    <row r="79" spans="1:6" x14ac:dyDescent="0.25">
      <c r="A79" s="76"/>
      <c r="B79" s="19" t="str">
        <f>Dati!D19</f>
        <v>PostIndex</v>
      </c>
      <c r="C79" s="16" t="s">
        <v>22</v>
      </c>
      <c r="D79" s="77"/>
      <c r="E79" s="68"/>
      <c r="F79" s="15" t="str">
        <f t="shared" si="3"/>
        <v>PersonProfilePropertiesToRead-PostIndex</v>
      </c>
    </row>
    <row r="80" spans="1:6" x14ac:dyDescent="0.25">
      <c r="A80" s="76"/>
      <c r="B80" s="19" t="str">
        <f>Dati!D20</f>
        <v>Region</v>
      </c>
      <c r="C80" s="16" t="s">
        <v>22</v>
      </c>
      <c r="D80" s="77"/>
      <c r="E80" s="68"/>
      <c r="F80" s="15" t="str">
        <f t="shared" si="3"/>
        <v>PersonProfilePropertiesToRead-Region</v>
      </c>
    </row>
    <row r="81" spans="1:6" x14ac:dyDescent="0.25">
      <c r="A81" s="76"/>
      <c r="B81" s="19" t="str">
        <f>Dati!D21</f>
        <v>RoleRestrictions</v>
      </c>
      <c r="C81" s="16" t="s">
        <v>22</v>
      </c>
      <c r="D81" s="77"/>
      <c r="E81" s="68"/>
      <c r="F81" s="15" t="str">
        <f t="shared" si="3"/>
        <v>PersonProfilePropertiesToRead-RoleRestrictions</v>
      </c>
    </row>
    <row r="82" spans="1:6" x14ac:dyDescent="0.25">
      <c r="A82" s="76"/>
      <c r="B82" s="19" t="str">
        <f>Dati!D22</f>
        <v>Street</v>
      </c>
      <c r="C82" s="16" t="s">
        <v>22</v>
      </c>
      <c r="D82" s="77"/>
      <c r="E82" s="68"/>
      <c r="F82" s="15" t="str">
        <f t="shared" si="3"/>
        <v>PersonProfilePropertiesToRead-Street</v>
      </c>
    </row>
    <row r="83" spans="1:6" x14ac:dyDescent="0.25">
      <c r="A83" s="76"/>
      <c r="B83" s="19" t="str">
        <f>Dati!D23</f>
        <v>Territory</v>
      </c>
      <c r="C83" s="16" t="s">
        <v>22</v>
      </c>
      <c r="D83" s="77"/>
      <c r="E83" s="68"/>
      <c r="F83" s="15" t="str">
        <f t="shared" si="3"/>
        <v>PersonProfilePropertiesToRead-Territory</v>
      </c>
    </row>
    <row r="84" spans="1:6" x14ac:dyDescent="0.25">
      <c r="A84" s="76"/>
      <c r="B84" s="19" t="str">
        <f>Dati!D24</f>
        <v>UseTerritory</v>
      </c>
      <c r="C84" s="16" t="s">
        <v>22</v>
      </c>
      <c r="D84" s="77"/>
      <c r="E84" s="68"/>
      <c r="F84" s="15" t="str">
        <f t="shared" si="3"/>
        <v>PersonProfilePropertiesToRead-UseTerritory</v>
      </c>
    </row>
    <row r="85" spans="1:6" x14ac:dyDescent="0.25">
      <c r="A85" s="76"/>
      <c r="B85" s="19" t="str">
        <f>Dati!D25</f>
        <v>Village</v>
      </c>
      <c r="C85" s="16" t="s">
        <v>22</v>
      </c>
      <c r="D85" s="77"/>
      <c r="E85" s="68"/>
      <c r="F85" s="15" t="str">
        <f t="shared" si="3"/>
        <v>PersonProfilePropertiesToRead-Village</v>
      </c>
    </row>
    <row r="86" spans="1:6" x14ac:dyDescent="0.25">
      <c r="A86" s="76"/>
      <c r="B86" s="19" t="str">
        <f>Dati!D26</f>
        <v>AuthorityName</v>
      </c>
      <c r="C86" s="16" t="s">
        <v>22</v>
      </c>
      <c r="D86" s="77"/>
      <c r="E86" s="68"/>
      <c r="F86" s="15" t="str">
        <f t="shared" si="3"/>
        <v>PersonProfilePropertiesToRead-AuthorityName</v>
      </c>
    </row>
    <row r="87" spans="1:6" x14ac:dyDescent="0.25">
      <c r="A87" s="76"/>
      <c r="B87" s="19" t="str">
        <f>Dati!D27</f>
        <v>GetInfoOnEmail</v>
      </c>
      <c r="C87" s="16" t="s">
        <v>22</v>
      </c>
      <c r="D87" s="77"/>
      <c r="E87" s="68"/>
      <c r="F87" s="15" t="str">
        <f t="shared" si="3"/>
        <v>PersonProfilePropertiesToRead-GetInfoOnEmail</v>
      </c>
    </row>
    <row r="88" spans="1:6" x14ac:dyDescent="0.25">
      <c r="A88" s="76"/>
      <c r="B88" s="19" t="str">
        <f>Dati!D28</f>
        <v>BankAccountNumber</v>
      </c>
      <c r="C88" s="16" t="s">
        <v>22</v>
      </c>
      <c r="D88" s="77"/>
      <c r="E88" s="68"/>
      <c r="F88" s="15" t="str">
        <f t="shared" si="3"/>
        <v>PersonProfilePropertiesToRead-BankAccountNumber</v>
      </c>
    </row>
    <row r="89" spans="1:6" x14ac:dyDescent="0.25">
      <c r="A89" s="76"/>
      <c r="B89" s="19" t="str">
        <f>Dati!D29</f>
        <v>City</v>
      </c>
      <c r="C89" s="16" t="s">
        <v>22</v>
      </c>
      <c r="D89" s="77"/>
      <c r="E89" s="69"/>
      <c r="F89" s="15" t="str">
        <f t="shared" si="3"/>
        <v>PersonProfilePropertiesToRead-City</v>
      </c>
    </row>
    <row r="90" spans="1:6" x14ac:dyDescent="0.25">
      <c r="A90" s="78" t="s">
        <v>37</v>
      </c>
      <c r="B90" s="19" t="str">
        <f>Dati!D3</f>
        <v>AuthenticationType</v>
      </c>
      <c r="C90" s="16" t="s">
        <v>22</v>
      </c>
      <c r="D90" s="77" t="s">
        <v>22</v>
      </c>
      <c r="E90" s="67" t="s">
        <v>85</v>
      </c>
      <c r="F90" s="15" t="str">
        <f>"PersonProfilePropertiesToWrite-"&amp;B90</f>
        <v>PersonProfilePropertiesToWrite-AuthenticationType</v>
      </c>
    </row>
    <row r="91" spans="1:6" x14ac:dyDescent="0.25">
      <c r="A91" s="78"/>
      <c r="B91" s="19" t="str">
        <f>Dati!D4</f>
        <v>AddressAtvk</v>
      </c>
      <c r="C91" s="16" t="s">
        <v>22</v>
      </c>
      <c r="D91" s="77"/>
      <c r="E91" s="68"/>
      <c r="F91" s="15" t="str">
        <f t="shared" ref="F91:F116" si="4">"PersonProfilePropertiesToWrite-"&amp;B91</f>
        <v>PersonProfilePropertiesToWrite-AddressAtvk</v>
      </c>
    </row>
    <row r="92" spans="1:6" x14ac:dyDescent="0.25">
      <c r="A92" s="78"/>
      <c r="B92" s="19" t="str">
        <f>Dati!D5</f>
        <v>AddressClassCode</v>
      </c>
      <c r="C92" s="16" t="s">
        <v>22</v>
      </c>
      <c r="D92" s="77"/>
      <c r="E92" s="68"/>
      <c r="F92" s="15" t="str">
        <f t="shared" si="4"/>
        <v>PersonProfilePropertiesToWrite-AddressClassCode</v>
      </c>
    </row>
    <row r="93" spans="1:6" x14ac:dyDescent="0.25">
      <c r="A93" s="78"/>
      <c r="B93" s="19" t="str">
        <f>Dati!D6</f>
        <v>AuthorityId</v>
      </c>
      <c r="C93" s="16" t="s">
        <v>22</v>
      </c>
      <c r="D93" s="77"/>
      <c r="E93" s="68"/>
      <c r="F93" s="15" t="str">
        <f t="shared" si="4"/>
        <v>PersonProfilePropertiesToWrite-AuthorityId</v>
      </c>
    </row>
    <row r="94" spans="1:6" x14ac:dyDescent="0.25">
      <c r="A94" s="78"/>
      <c r="B94" s="19" t="str">
        <f>Dati!D7</f>
        <v>Country</v>
      </c>
      <c r="C94" s="16" t="s">
        <v>22</v>
      </c>
      <c r="D94" s="77"/>
      <c r="E94" s="68"/>
      <c r="F94" s="15" t="str">
        <f t="shared" si="4"/>
        <v>PersonProfilePropertiesToWrite-Country</v>
      </c>
    </row>
    <row r="95" spans="1:6" x14ac:dyDescent="0.25">
      <c r="A95" s="78"/>
      <c r="B95" s="19" t="str">
        <f>Dati!D8</f>
        <v>Email</v>
      </c>
      <c r="C95" s="16" t="s">
        <v>22</v>
      </c>
      <c r="D95" s="77"/>
      <c r="E95" s="68"/>
      <c r="F95" s="15" t="str">
        <f t="shared" si="4"/>
        <v>PersonProfilePropertiesToWrite-Email</v>
      </c>
    </row>
    <row r="96" spans="1:6" x14ac:dyDescent="0.25">
      <c r="A96" s="78"/>
      <c r="B96" s="19" t="str">
        <f>Dati!D9</f>
        <v>FirstName</v>
      </c>
      <c r="C96" s="16" t="s">
        <v>22</v>
      </c>
      <c r="D96" s="77"/>
      <c r="E96" s="68"/>
      <c r="F96" s="15" t="str">
        <f t="shared" si="4"/>
        <v>PersonProfilePropertiesToWrite-FirstName</v>
      </c>
    </row>
    <row r="97" spans="1:6" x14ac:dyDescent="0.25">
      <c r="A97" s="78"/>
      <c r="B97" s="19" t="str">
        <f>Dati!D10</f>
        <v>FlatNumber</v>
      </c>
      <c r="C97" s="16" t="s">
        <v>22</v>
      </c>
      <c r="D97" s="77"/>
      <c r="E97" s="68"/>
      <c r="F97" s="15" t="str">
        <f t="shared" si="4"/>
        <v>PersonProfilePropertiesToWrite-FlatNumber</v>
      </c>
    </row>
    <row r="98" spans="1:6" x14ac:dyDescent="0.25">
      <c r="A98" s="78"/>
      <c r="B98" s="19" t="str">
        <f>Dati!D11</f>
        <v>FullAddress</v>
      </c>
      <c r="C98" s="16" t="s">
        <v>22</v>
      </c>
      <c r="D98" s="77"/>
      <c r="E98" s="68"/>
      <c r="F98" s="15" t="str">
        <f t="shared" si="4"/>
        <v>PersonProfilePropertiesToWrite-FullAddress</v>
      </c>
    </row>
    <row r="99" spans="1:6" x14ac:dyDescent="0.25">
      <c r="A99" s="78"/>
      <c r="B99" s="19" t="str">
        <f>Dati!D12</f>
        <v>GetSmsOnPhone</v>
      </c>
      <c r="C99" s="16" t="s">
        <v>22</v>
      </c>
      <c r="D99" s="77"/>
      <c r="E99" s="68"/>
      <c r="F99" s="15" t="str">
        <f t="shared" si="4"/>
        <v>PersonProfilePropertiesToWrite-GetSmsOnPhone</v>
      </c>
    </row>
    <row r="100" spans="1:6" x14ac:dyDescent="0.25">
      <c r="A100" s="78"/>
      <c r="B100" s="19" t="str">
        <f>Dati!D13</f>
        <v>HouseNumber</v>
      </c>
      <c r="C100" s="16" t="s">
        <v>22</v>
      </c>
      <c r="D100" s="77"/>
      <c r="E100" s="68"/>
      <c r="F100" s="15" t="str">
        <f t="shared" si="4"/>
        <v>PersonProfilePropertiesToWrite-HouseNumber</v>
      </c>
    </row>
    <row r="101" spans="1:6" x14ac:dyDescent="0.25">
      <c r="A101" s="78"/>
      <c r="B101" s="19" t="str">
        <f>Dati!D14</f>
        <v>Identifier</v>
      </c>
      <c r="C101" s="16" t="s">
        <v>22</v>
      </c>
      <c r="D101" s="77"/>
      <c r="E101" s="68"/>
      <c r="F101" s="15" t="str">
        <f t="shared" si="4"/>
        <v>PersonProfilePropertiesToWrite-Identifier</v>
      </c>
    </row>
    <row r="102" spans="1:6" x14ac:dyDescent="0.25">
      <c r="A102" s="78"/>
      <c r="B102" s="19" t="str">
        <f>Dati!D15</f>
        <v>ItemsPerPage</v>
      </c>
      <c r="C102" s="16" t="s">
        <v>22</v>
      </c>
      <c r="D102" s="77"/>
      <c r="E102" s="68"/>
      <c r="F102" s="15" t="str">
        <f t="shared" si="4"/>
        <v>PersonProfilePropertiesToWrite-ItemsPerPage</v>
      </c>
    </row>
    <row r="103" spans="1:6" x14ac:dyDescent="0.25">
      <c r="A103" s="78"/>
      <c r="B103" s="19" t="str">
        <f>Dati!D16</f>
        <v>LastName</v>
      </c>
      <c r="C103" s="16" t="s">
        <v>22</v>
      </c>
      <c r="D103" s="77"/>
      <c r="E103" s="68"/>
      <c r="F103" s="15" t="str">
        <f t="shared" si="4"/>
        <v>PersonProfilePropertiesToWrite-LastName</v>
      </c>
    </row>
    <row r="104" spans="1:6" x14ac:dyDescent="0.25">
      <c r="A104" s="78"/>
      <c r="B104" s="19" t="str">
        <f>Dati!D17</f>
        <v>Phone</v>
      </c>
      <c r="C104" s="16" t="s">
        <v>22</v>
      </c>
      <c r="D104" s="77"/>
      <c r="E104" s="68"/>
      <c r="F104" s="15" t="str">
        <f t="shared" si="4"/>
        <v>PersonProfilePropertiesToWrite-Phone</v>
      </c>
    </row>
    <row r="105" spans="1:6" x14ac:dyDescent="0.25">
      <c r="A105" s="78"/>
      <c r="B105" s="19" t="str">
        <f>Dati!D18</f>
        <v>Position</v>
      </c>
      <c r="C105" s="16" t="s">
        <v>22</v>
      </c>
      <c r="D105" s="77"/>
      <c r="E105" s="68"/>
      <c r="F105" s="15" t="str">
        <f t="shared" si="4"/>
        <v>PersonProfilePropertiesToWrite-Position</v>
      </c>
    </row>
    <row r="106" spans="1:6" x14ac:dyDescent="0.25">
      <c r="A106" s="78"/>
      <c r="B106" s="19" t="str">
        <f>Dati!D19</f>
        <v>PostIndex</v>
      </c>
      <c r="C106" s="16" t="s">
        <v>22</v>
      </c>
      <c r="D106" s="77"/>
      <c r="E106" s="68"/>
      <c r="F106" s="15" t="str">
        <f t="shared" si="4"/>
        <v>PersonProfilePropertiesToWrite-PostIndex</v>
      </c>
    </row>
    <row r="107" spans="1:6" x14ac:dyDescent="0.25">
      <c r="A107" s="78"/>
      <c r="B107" s="19" t="str">
        <f>Dati!D20</f>
        <v>Region</v>
      </c>
      <c r="C107" s="16" t="s">
        <v>22</v>
      </c>
      <c r="D107" s="77"/>
      <c r="E107" s="68"/>
      <c r="F107" s="15" t="str">
        <f t="shared" si="4"/>
        <v>PersonProfilePropertiesToWrite-Region</v>
      </c>
    </row>
    <row r="108" spans="1:6" x14ac:dyDescent="0.25">
      <c r="A108" s="78"/>
      <c r="B108" s="19" t="str">
        <f>Dati!D21</f>
        <v>RoleRestrictions</v>
      </c>
      <c r="C108" s="16" t="s">
        <v>22</v>
      </c>
      <c r="D108" s="77"/>
      <c r="E108" s="68"/>
      <c r="F108" s="15" t="str">
        <f t="shared" si="4"/>
        <v>PersonProfilePropertiesToWrite-RoleRestrictions</v>
      </c>
    </row>
    <row r="109" spans="1:6" x14ac:dyDescent="0.25">
      <c r="A109" s="78"/>
      <c r="B109" s="19" t="str">
        <f>Dati!D22</f>
        <v>Street</v>
      </c>
      <c r="C109" s="16" t="s">
        <v>22</v>
      </c>
      <c r="D109" s="77"/>
      <c r="E109" s="68"/>
      <c r="F109" s="15" t="str">
        <f t="shared" si="4"/>
        <v>PersonProfilePropertiesToWrite-Street</v>
      </c>
    </row>
    <row r="110" spans="1:6" x14ac:dyDescent="0.25">
      <c r="A110" s="78"/>
      <c r="B110" s="19" t="str">
        <f>Dati!D23</f>
        <v>Territory</v>
      </c>
      <c r="C110" s="16" t="s">
        <v>22</v>
      </c>
      <c r="D110" s="77"/>
      <c r="E110" s="68"/>
      <c r="F110" s="15" t="str">
        <f t="shared" si="4"/>
        <v>PersonProfilePropertiesToWrite-Territory</v>
      </c>
    </row>
    <row r="111" spans="1:6" x14ac:dyDescent="0.25">
      <c r="A111" s="78"/>
      <c r="B111" s="19" t="str">
        <f>Dati!D24</f>
        <v>UseTerritory</v>
      </c>
      <c r="C111" s="16" t="s">
        <v>22</v>
      </c>
      <c r="D111" s="77"/>
      <c r="E111" s="68"/>
      <c r="F111" s="15" t="str">
        <f t="shared" si="4"/>
        <v>PersonProfilePropertiesToWrite-UseTerritory</v>
      </c>
    </row>
    <row r="112" spans="1:6" x14ac:dyDescent="0.25">
      <c r="A112" s="78"/>
      <c r="B112" s="19" t="str">
        <f>Dati!D25</f>
        <v>Village</v>
      </c>
      <c r="C112" s="16" t="s">
        <v>22</v>
      </c>
      <c r="D112" s="77"/>
      <c r="E112" s="68"/>
      <c r="F112" s="15" t="str">
        <f t="shared" si="4"/>
        <v>PersonProfilePropertiesToWrite-Village</v>
      </c>
    </row>
    <row r="113" spans="1:6" x14ac:dyDescent="0.25">
      <c r="A113" s="78"/>
      <c r="B113" s="19" t="str">
        <f>Dati!D26</f>
        <v>AuthorityName</v>
      </c>
      <c r="C113" s="16" t="s">
        <v>22</v>
      </c>
      <c r="D113" s="77"/>
      <c r="E113" s="68"/>
      <c r="F113" s="15" t="str">
        <f t="shared" si="4"/>
        <v>PersonProfilePropertiesToWrite-AuthorityName</v>
      </c>
    </row>
    <row r="114" spans="1:6" x14ac:dyDescent="0.25">
      <c r="A114" s="78"/>
      <c r="B114" s="19" t="str">
        <f>Dati!D27</f>
        <v>GetInfoOnEmail</v>
      </c>
      <c r="C114" s="16" t="s">
        <v>22</v>
      </c>
      <c r="D114" s="77"/>
      <c r="E114" s="68"/>
      <c r="F114" s="15" t="str">
        <f t="shared" si="4"/>
        <v>PersonProfilePropertiesToWrite-GetInfoOnEmail</v>
      </c>
    </row>
    <row r="115" spans="1:6" x14ac:dyDescent="0.25">
      <c r="A115" s="78"/>
      <c r="B115" s="19" t="str">
        <f>Dati!D28</f>
        <v>BankAccountNumber</v>
      </c>
      <c r="C115" s="16" t="s">
        <v>22</v>
      </c>
      <c r="D115" s="77"/>
      <c r="E115" s="68"/>
      <c r="F115" s="15" t="str">
        <f t="shared" si="4"/>
        <v>PersonProfilePropertiesToWrite-BankAccountNumber</v>
      </c>
    </row>
    <row r="116" spans="1:6" x14ac:dyDescent="0.25">
      <c r="A116" s="78"/>
      <c r="B116" s="19" t="str">
        <f>Dati!D29</f>
        <v>City</v>
      </c>
      <c r="C116" s="16" t="s">
        <v>22</v>
      </c>
      <c r="D116" s="77"/>
      <c r="E116" s="69"/>
      <c r="F116" s="15" t="str">
        <f t="shared" si="4"/>
        <v>PersonProfilePropertiesToWrite-City</v>
      </c>
    </row>
    <row r="117" spans="1:6" x14ac:dyDescent="0.25">
      <c r="A117" s="76" t="s">
        <v>87</v>
      </c>
      <c r="B117" s="19" t="str">
        <f>Dati!E3</f>
        <v>AddressAtvk</v>
      </c>
      <c r="C117" s="16" t="s">
        <v>22</v>
      </c>
      <c r="D117" s="77" t="s">
        <v>22</v>
      </c>
      <c r="E117" s="67" t="s">
        <v>86</v>
      </c>
      <c r="F117" s="15" t="str">
        <f>"CompanyProfilePropertiesToRead-"&amp;B117</f>
        <v>CompanyProfilePropertiesToRead-AddressAtvk</v>
      </c>
    </row>
    <row r="118" spans="1:6" x14ac:dyDescent="0.25">
      <c r="A118" s="76"/>
      <c r="B118" s="19" t="str">
        <f>Dati!E4</f>
        <v>AddressClassCode</v>
      </c>
      <c r="C118" s="16" t="s">
        <v>22</v>
      </c>
      <c r="D118" s="77"/>
      <c r="E118" s="68"/>
      <c r="F118" s="15" t="str">
        <f t="shared" ref="F118:F135" si="5">"CompanyProfilePropertiesToRead-"&amp;B118</f>
        <v>CompanyProfilePropertiesToRead-AddressClassCode</v>
      </c>
    </row>
    <row r="119" spans="1:6" x14ac:dyDescent="0.25">
      <c r="A119" s="76"/>
      <c r="B119" s="19" t="str">
        <f>Dati!E5</f>
        <v>CompanyName</v>
      </c>
      <c r="C119" s="16" t="s">
        <v>22</v>
      </c>
      <c r="D119" s="77"/>
      <c r="E119" s="68"/>
      <c r="F119" s="15" t="str">
        <f t="shared" si="5"/>
        <v>CompanyProfilePropertiesToRead-CompanyName</v>
      </c>
    </row>
    <row r="120" spans="1:6" x14ac:dyDescent="0.25">
      <c r="A120" s="76"/>
      <c r="B120" s="19" t="str">
        <f>Dati!E6</f>
        <v>CompanyRegistrationNumber</v>
      </c>
      <c r="C120" s="16" t="s">
        <v>22</v>
      </c>
      <c r="D120" s="77"/>
      <c r="E120" s="68"/>
      <c r="F120" s="15" t="str">
        <f t="shared" si="5"/>
        <v>CompanyProfilePropertiesToRead-CompanyRegistrationNumber</v>
      </c>
    </row>
    <row r="121" spans="1:6" x14ac:dyDescent="0.25">
      <c r="A121" s="76"/>
      <c r="B121" s="19" t="str">
        <f>Dati!E7</f>
        <v>Country</v>
      </c>
      <c r="C121" s="16" t="s">
        <v>22</v>
      </c>
      <c r="D121" s="77"/>
      <c r="E121" s="68"/>
      <c r="F121" s="15" t="str">
        <f t="shared" si="5"/>
        <v>CompanyProfilePropertiesToRead-Country</v>
      </c>
    </row>
    <row r="122" spans="1:6" x14ac:dyDescent="0.25">
      <c r="A122" s="76"/>
      <c r="B122" s="19" t="str">
        <f>Dati!E8</f>
        <v>Email</v>
      </c>
      <c r="C122" s="16" t="s">
        <v>22</v>
      </c>
      <c r="D122" s="77"/>
      <c r="E122" s="68"/>
      <c r="F122" s="15" t="str">
        <f t="shared" si="5"/>
        <v>CompanyProfilePropertiesToRead-Email</v>
      </c>
    </row>
    <row r="123" spans="1:6" x14ac:dyDescent="0.25">
      <c r="A123" s="76"/>
      <c r="B123" s="19" t="str">
        <f>Dati!E9</f>
        <v>FlatNumber</v>
      </c>
      <c r="C123" s="16" t="s">
        <v>22</v>
      </c>
      <c r="D123" s="77"/>
      <c r="E123" s="68"/>
      <c r="F123" s="15" t="str">
        <f t="shared" si="5"/>
        <v>CompanyProfilePropertiesToRead-FlatNumber</v>
      </c>
    </row>
    <row r="124" spans="1:6" x14ac:dyDescent="0.25">
      <c r="A124" s="76"/>
      <c r="B124" s="19" t="str">
        <f>Dati!E10</f>
        <v>FullAddress</v>
      </c>
      <c r="C124" s="16" t="s">
        <v>22</v>
      </c>
      <c r="D124" s="77"/>
      <c r="E124" s="68"/>
      <c r="F124" s="15" t="str">
        <f t="shared" si="5"/>
        <v>CompanyProfilePropertiesToRead-FullAddress</v>
      </c>
    </row>
    <row r="125" spans="1:6" x14ac:dyDescent="0.25">
      <c r="A125" s="76"/>
      <c r="B125" s="19" t="str">
        <f>Dati!E11</f>
        <v>GetSmsOnPhone</v>
      </c>
      <c r="C125" s="16" t="s">
        <v>22</v>
      </c>
      <c r="D125" s="77"/>
      <c r="E125" s="68"/>
      <c r="F125" s="15" t="str">
        <f t="shared" si="5"/>
        <v>CompanyProfilePropertiesToRead-GetSmsOnPhone</v>
      </c>
    </row>
    <row r="126" spans="1:6" x14ac:dyDescent="0.25">
      <c r="A126" s="76"/>
      <c r="B126" s="19" t="str">
        <f>Dati!E12</f>
        <v>HouseNumber</v>
      </c>
      <c r="C126" s="16" t="s">
        <v>22</v>
      </c>
      <c r="D126" s="77"/>
      <c r="E126" s="68"/>
      <c r="F126" s="15" t="str">
        <f t="shared" si="5"/>
        <v>CompanyProfilePropertiesToRead-HouseNumber</v>
      </c>
    </row>
    <row r="127" spans="1:6" x14ac:dyDescent="0.25">
      <c r="A127" s="76"/>
      <c r="B127" s="19" t="str">
        <f>Dati!E13</f>
        <v>Identifier</v>
      </c>
      <c r="C127" s="16" t="s">
        <v>22</v>
      </c>
      <c r="D127" s="77"/>
      <c r="E127" s="68"/>
      <c r="F127" s="15" t="str">
        <f t="shared" si="5"/>
        <v>CompanyProfilePropertiesToRead-Identifier</v>
      </c>
    </row>
    <row r="128" spans="1:6" x14ac:dyDescent="0.25">
      <c r="A128" s="76"/>
      <c r="B128" s="19" t="str">
        <f>Dati!E14</f>
        <v>Phone</v>
      </c>
      <c r="C128" s="16" t="s">
        <v>22</v>
      </c>
      <c r="D128" s="77"/>
      <c r="E128" s="68"/>
      <c r="F128" s="15" t="str">
        <f t="shared" si="5"/>
        <v>CompanyProfilePropertiesToRead-Phone</v>
      </c>
    </row>
    <row r="129" spans="1:6" x14ac:dyDescent="0.25">
      <c r="A129" s="76"/>
      <c r="B129" s="19" t="str">
        <f>Dati!E15</f>
        <v>PostIndex</v>
      </c>
      <c r="C129" s="16" t="s">
        <v>22</v>
      </c>
      <c r="D129" s="77"/>
      <c r="E129" s="68"/>
      <c r="F129" s="15" t="str">
        <f t="shared" si="5"/>
        <v>CompanyProfilePropertiesToRead-PostIndex</v>
      </c>
    </row>
    <row r="130" spans="1:6" x14ac:dyDescent="0.25">
      <c r="A130" s="76"/>
      <c r="B130" s="19" t="str">
        <f>Dati!E16</f>
        <v>Region</v>
      </c>
      <c r="C130" s="16" t="s">
        <v>22</v>
      </c>
      <c r="D130" s="77"/>
      <c r="E130" s="68"/>
      <c r="F130" s="15" t="str">
        <f t="shared" si="5"/>
        <v>CompanyProfilePropertiesToRead-Region</v>
      </c>
    </row>
    <row r="131" spans="1:6" x14ac:dyDescent="0.25">
      <c r="A131" s="76"/>
      <c r="B131" s="19" t="str">
        <f>Dati!E17</f>
        <v>Street</v>
      </c>
      <c r="C131" s="16" t="s">
        <v>22</v>
      </c>
      <c r="D131" s="77"/>
      <c r="E131" s="68"/>
      <c r="F131" s="15" t="str">
        <f t="shared" si="5"/>
        <v>CompanyProfilePropertiesToRead-Street</v>
      </c>
    </row>
    <row r="132" spans="1:6" x14ac:dyDescent="0.25">
      <c r="A132" s="76"/>
      <c r="B132" s="19" t="str">
        <f>Dati!E18</f>
        <v>Village</v>
      </c>
      <c r="C132" s="16" t="s">
        <v>22</v>
      </c>
      <c r="D132" s="77"/>
      <c r="E132" s="68"/>
      <c r="F132" s="15" t="str">
        <f t="shared" si="5"/>
        <v>CompanyProfilePropertiesToRead-Village</v>
      </c>
    </row>
    <row r="133" spans="1:6" x14ac:dyDescent="0.25">
      <c r="A133" s="76"/>
      <c r="B133" s="19" t="str">
        <f>Dati!E19</f>
        <v>GetInfoOnEmail</v>
      </c>
      <c r="C133" s="16" t="s">
        <v>22</v>
      </c>
      <c r="D133" s="77"/>
      <c r="E133" s="68"/>
      <c r="F133" s="15" t="str">
        <f t="shared" si="5"/>
        <v>CompanyProfilePropertiesToRead-GetInfoOnEmail</v>
      </c>
    </row>
    <row r="134" spans="1:6" x14ac:dyDescent="0.25">
      <c r="A134" s="76"/>
      <c r="B134" s="19" t="str">
        <f>Dati!E20</f>
        <v>BankAccountNumber</v>
      </c>
      <c r="C134" s="16" t="s">
        <v>22</v>
      </c>
      <c r="D134" s="77"/>
      <c r="E134" s="68"/>
      <c r="F134" s="15" t="str">
        <f t="shared" si="5"/>
        <v>CompanyProfilePropertiesToRead-BankAccountNumber</v>
      </c>
    </row>
    <row r="135" spans="1:6" x14ac:dyDescent="0.25">
      <c r="A135" s="76"/>
      <c r="B135" s="19" t="str">
        <f>Dati!E21</f>
        <v>City</v>
      </c>
      <c r="C135" s="16" t="s">
        <v>22</v>
      </c>
      <c r="D135" s="77"/>
      <c r="E135" s="69"/>
      <c r="F135" s="15" t="str">
        <f t="shared" si="5"/>
        <v>CompanyProfilePropertiesToRead-City</v>
      </c>
    </row>
    <row r="136" spans="1:6" x14ac:dyDescent="0.25">
      <c r="A136" s="78" t="s">
        <v>88</v>
      </c>
      <c r="B136" s="19" t="str">
        <f>Dati!E3</f>
        <v>AddressAtvk</v>
      </c>
      <c r="C136" s="16" t="s">
        <v>22</v>
      </c>
      <c r="D136" s="77" t="s">
        <v>22</v>
      </c>
      <c r="E136" s="67" t="s">
        <v>89</v>
      </c>
      <c r="F136" s="15" t="str">
        <f>"CompanyProfilePropertiesToWrite-"&amp;B136</f>
        <v>CompanyProfilePropertiesToWrite-AddressAtvk</v>
      </c>
    </row>
    <row r="137" spans="1:6" x14ac:dyDescent="0.25">
      <c r="A137" s="78"/>
      <c r="B137" s="19" t="str">
        <f>Dati!E4</f>
        <v>AddressClassCode</v>
      </c>
      <c r="C137" s="16" t="s">
        <v>22</v>
      </c>
      <c r="D137" s="77"/>
      <c r="E137" s="68"/>
      <c r="F137" s="15" t="str">
        <f t="shared" ref="F137:F154" si="6">"CompanyProfilePropertiesToWrite-"&amp;B137</f>
        <v>CompanyProfilePropertiesToWrite-AddressClassCode</v>
      </c>
    </row>
    <row r="138" spans="1:6" x14ac:dyDescent="0.25">
      <c r="A138" s="78"/>
      <c r="B138" s="19" t="str">
        <f>Dati!E5</f>
        <v>CompanyName</v>
      </c>
      <c r="C138" s="16" t="s">
        <v>22</v>
      </c>
      <c r="D138" s="77"/>
      <c r="E138" s="68"/>
      <c r="F138" s="15" t="str">
        <f t="shared" si="6"/>
        <v>CompanyProfilePropertiesToWrite-CompanyName</v>
      </c>
    </row>
    <row r="139" spans="1:6" x14ac:dyDescent="0.25">
      <c r="A139" s="78"/>
      <c r="B139" s="19" t="str">
        <f>Dati!E6</f>
        <v>CompanyRegistrationNumber</v>
      </c>
      <c r="C139" s="16" t="s">
        <v>22</v>
      </c>
      <c r="D139" s="77"/>
      <c r="E139" s="68"/>
      <c r="F139" s="15" t="str">
        <f t="shared" si="6"/>
        <v>CompanyProfilePropertiesToWrite-CompanyRegistrationNumber</v>
      </c>
    </row>
    <row r="140" spans="1:6" x14ac:dyDescent="0.25">
      <c r="A140" s="78"/>
      <c r="B140" s="19" t="str">
        <f>Dati!E7</f>
        <v>Country</v>
      </c>
      <c r="C140" s="16" t="s">
        <v>22</v>
      </c>
      <c r="D140" s="77"/>
      <c r="E140" s="68"/>
      <c r="F140" s="15" t="str">
        <f t="shared" si="6"/>
        <v>CompanyProfilePropertiesToWrite-Country</v>
      </c>
    </row>
    <row r="141" spans="1:6" x14ac:dyDescent="0.25">
      <c r="A141" s="78"/>
      <c r="B141" s="19" t="str">
        <f>Dati!E8</f>
        <v>Email</v>
      </c>
      <c r="C141" s="16" t="s">
        <v>22</v>
      </c>
      <c r="D141" s="77"/>
      <c r="E141" s="68"/>
      <c r="F141" s="15" t="str">
        <f t="shared" si="6"/>
        <v>CompanyProfilePropertiesToWrite-Email</v>
      </c>
    </row>
    <row r="142" spans="1:6" x14ac:dyDescent="0.25">
      <c r="A142" s="78"/>
      <c r="B142" s="19" t="str">
        <f>Dati!E9</f>
        <v>FlatNumber</v>
      </c>
      <c r="C142" s="16" t="s">
        <v>22</v>
      </c>
      <c r="D142" s="77"/>
      <c r="E142" s="68"/>
      <c r="F142" s="15" t="str">
        <f t="shared" si="6"/>
        <v>CompanyProfilePropertiesToWrite-FlatNumber</v>
      </c>
    </row>
    <row r="143" spans="1:6" x14ac:dyDescent="0.25">
      <c r="A143" s="78"/>
      <c r="B143" s="19" t="str">
        <f>Dati!E10</f>
        <v>FullAddress</v>
      </c>
      <c r="C143" s="16" t="s">
        <v>22</v>
      </c>
      <c r="D143" s="77"/>
      <c r="E143" s="68"/>
      <c r="F143" s="15" t="str">
        <f t="shared" si="6"/>
        <v>CompanyProfilePropertiesToWrite-FullAddress</v>
      </c>
    </row>
    <row r="144" spans="1:6" x14ac:dyDescent="0.25">
      <c r="A144" s="78"/>
      <c r="B144" s="19" t="str">
        <f>Dati!E11</f>
        <v>GetSmsOnPhone</v>
      </c>
      <c r="C144" s="16" t="s">
        <v>22</v>
      </c>
      <c r="D144" s="77"/>
      <c r="E144" s="68"/>
      <c r="F144" s="15" t="str">
        <f t="shared" si="6"/>
        <v>CompanyProfilePropertiesToWrite-GetSmsOnPhone</v>
      </c>
    </row>
    <row r="145" spans="1:6" x14ac:dyDescent="0.25">
      <c r="A145" s="78"/>
      <c r="B145" s="19" t="str">
        <f>Dati!E12</f>
        <v>HouseNumber</v>
      </c>
      <c r="C145" s="16" t="s">
        <v>22</v>
      </c>
      <c r="D145" s="77"/>
      <c r="E145" s="68"/>
      <c r="F145" s="15" t="str">
        <f t="shared" si="6"/>
        <v>CompanyProfilePropertiesToWrite-HouseNumber</v>
      </c>
    </row>
    <row r="146" spans="1:6" x14ac:dyDescent="0.25">
      <c r="A146" s="78"/>
      <c r="B146" s="19" t="str">
        <f>Dati!E13</f>
        <v>Identifier</v>
      </c>
      <c r="C146" s="16" t="s">
        <v>22</v>
      </c>
      <c r="D146" s="77"/>
      <c r="E146" s="68"/>
      <c r="F146" s="15" t="str">
        <f t="shared" si="6"/>
        <v>CompanyProfilePropertiesToWrite-Identifier</v>
      </c>
    </row>
    <row r="147" spans="1:6" x14ac:dyDescent="0.25">
      <c r="A147" s="78"/>
      <c r="B147" s="19" t="str">
        <f>Dati!E14</f>
        <v>Phone</v>
      </c>
      <c r="C147" s="16" t="s">
        <v>22</v>
      </c>
      <c r="D147" s="77"/>
      <c r="E147" s="68"/>
      <c r="F147" s="15" t="str">
        <f t="shared" si="6"/>
        <v>CompanyProfilePropertiesToWrite-Phone</v>
      </c>
    </row>
    <row r="148" spans="1:6" x14ac:dyDescent="0.25">
      <c r="A148" s="78"/>
      <c r="B148" s="19" t="str">
        <f>Dati!E15</f>
        <v>PostIndex</v>
      </c>
      <c r="C148" s="16" t="s">
        <v>22</v>
      </c>
      <c r="D148" s="77"/>
      <c r="E148" s="68"/>
      <c r="F148" s="15" t="str">
        <f t="shared" si="6"/>
        <v>CompanyProfilePropertiesToWrite-PostIndex</v>
      </c>
    </row>
    <row r="149" spans="1:6" x14ac:dyDescent="0.25">
      <c r="A149" s="78"/>
      <c r="B149" s="19" t="str">
        <f>Dati!E16</f>
        <v>Region</v>
      </c>
      <c r="C149" s="16" t="s">
        <v>22</v>
      </c>
      <c r="D149" s="77"/>
      <c r="E149" s="68"/>
      <c r="F149" s="15" t="str">
        <f t="shared" si="6"/>
        <v>CompanyProfilePropertiesToWrite-Region</v>
      </c>
    </row>
    <row r="150" spans="1:6" x14ac:dyDescent="0.25">
      <c r="A150" s="78"/>
      <c r="B150" s="19" t="str">
        <f>Dati!E17</f>
        <v>Street</v>
      </c>
      <c r="C150" s="16" t="s">
        <v>22</v>
      </c>
      <c r="D150" s="77"/>
      <c r="E150" s="68"/>
      <c r="F150" s="15" t="str">
        <f t="shared" si="6"/>
        <v>CompanyProfilePropertiesToWrite-Street</v>
      </c>
    </row>
    <row r="151" spans="1:6" x14ac:dyDescent="0.25">
      <c r="A151" s="78"/>
      <c r="B151" s="19" t="str">
        <f>Dati!E18</f>
        <v>Village</v>
      </c>
      <c r="C151" s="16" t="s">
        <v>22</v>
      </c>
      <c r="D151" s="77"/>
      <c r="E151" s="68"/>
      <c r="F151" s="15" t="str">
        <f t="shared" si="6"/>
        <v>CompanyProfilePropertiesToWrite-Village</v>
      </c>
    </row>
    <row r="152" spans="1:6" x14ac:dyDescent="0.25">
      <c r="A152" s="78"/>
      <c r="B152" s="19" t="str">
        <f>Dati!E19</f>
        <v>GetInfoOnEmail</v>
      </c>
      <c r="C152" s="16" t="s">
        <v>22</v>
      </c>
      <c r="D152" s="77"/>
      <c r="E152" s="68"/>
      <c r="F152" s="15" t="str">
        <f t="shared" si="6"/>
        <v>CompanyProfilePropertiesToWrite-GetInfoOnEmail</v>
      </c>
    </row>
    <row r="153" spans="1:6" x14ac:dyDescent="0.25">
      <c r="A153" s="78"/>
      <c r="B153" s="19" t="str">
        <f>Dati!E20</f>
        <v>BankAccountNumber</v>
      </c>
      <c r="C153" s="16" t="s">
        <v>22</v>
      </c>
      <c r="D153" s="77"/>
      <c r="E153" s="68"/>
      <c r="F153" s="15" t="str">
        <f t="shared" si="6"/>
        <v>CompanyProfilePropertiesToWrite-BankAccountNumber</v>
      </c>
    </row>
    <row r="154" spans="1:6" x14ac:dyDescent="0.25">
      <c r="A154" s="67"/>
      <c r="B154" s="21" t="str">
        <f>Dati!E21</f>
        <v>City</v>
      </c>
      <c r="C154" s="22" t="s">
        <v>22</v>
      </c>
      <c r="D154" s="73"/>
      <c r="E154" s="68"/>
      <c r="F154" s="23" t="str">
        <f t="shared" si="6"/>
        <v>CompanyProfilePropertiesToWrite-City</v>
      </c>
    </row>
    <row r="155" spans="1:6" x14ac:dyDescent="0.25">
      <c r="A155" s="78" t="s">
        <v>174</v>
      </c>
      <c r="B155" s="35" t="str">
        <f>Dati!$J3</f>
        <v>PP (Privātpersonām)</v>
      </c>
      <c r="C155" s="16" t="s">
        <v>23</v>
      </c>
      <c r="D155" s="65" t="s">
        <v>23</v>
      </c>
      <c r="E155" s="76" t="s">
        <v>178</v>
      </c>
      <c r="F155" s="15" t="s">
        <v>179</v>
      </c>
    </row>
    <row r="156" spans="1:6" x14ac:dyDescent="0.25">
      <c r="A156" s="67"/>
      <c r="B156" s="79" t="str">
        <f>Dati!$J4</f>
        <v>UZ (Uzņēmējiem)</v>
      </c>
      <c r="C156" s="22" t="s">
        <v>22</v>
      </c>
      <c r="D156" s="66" t="s">
        <v>23</v>
      </c>
      <c r="E156" s="70"/>
      <c r="F156" s="23" t="s">
        <v>180</v>
      </c>
    </row>
    <row r="157" spans="1:6" x14ac:dyDescent="0.25">
      <c r="B157" s="10"/>
    </row>
    <row r="158" spans="1:6" x14ac:dyDescent="0.25">
      <c r="B158" s="10"/>
    </row>
  </sheetData>
  <sheetProtection password="DE89" sheet="1" objects="1" scenarios="1"/>
  <mergeCells count="27">
    <mergeCell ref="E155:E156"/>
    <mergeCell ref="A155:A156"/>
    <mergeCell ref="A61:B61"/>
    <mergeCell ref="E63:E89"/>
    <mergeCell ref="E90:E116"/>
    <mergeCell ref="E117:E135"/>
    <mergeCell ref="E136:E154"/>
    <mergeCell ref="A63:A89"/>
    <mergeCell ref="D63:D89"/>
    <mergeCell ref="D90:D116"/>
    <mergeCell ref="A90:A116"/>
    <mergeCell ref="A117:A135"/>
    <mergeCell ref="A136:A154"/>
    <mergeCell ref="D117:D135"/>
    <mergeCell ref="D136:D154"/>
    <mergeCell ref="E11:E13"/>
    <mergeCell ref="E52:E54"/>
    <mergeCell ref="E5:E7"/>
    <mergeCell ref="A27:A38"/>
    <mergeCell ref="E27:E38"/>
    <mergeCell ref="D27:D38"/>
    <mergeCell ref="A39:A50"/>
    <mergeCell ref="D39:D50"/>
    <mergeCell ref="E39:E50"/>
    <mergeCell ref="A15:A26"/>
    <mergeCell ref="E15:E26"/>
    <mergeCell ref="D15:D26"/>
  </mergeCells>
  <conditionalFormatting sqref="C3:C156">
    <cfRule type="expression" dxfId="0" priority="1">
      <formula>$D3="Jā"</formula>
    </cfRule>
  </conditionalFormatting>
  <dataValidations count="4">
    <dataValidation type="textLength" allowBlank="1" showInputMessage="1" showErrorMessage="1" error="Garums: 6 simboli" sqref="C4">
      <formula1>6</formula1>
      <formula2>6</formula2>
    </dataValidation>
    <dataValidation type="textLength" allowBlank="1" showInputMessage="1" showErrorMessage="1" error="Garums: 3-5 simboli." sqref="C8">
      <formula1>3</formula1>
      <formula2>5</formula2>
    </dataValidation>
    <dataValidation type="textLength" allowBlank="1" showInputMessage="1" showErrorMessage="1" error="Garums: 4-8 simboli" sqref="C9">
      <formula1>4</formula1>
      <formula2>8</formula2>
    </dataValidation>
    <dataValidation type="list" allowBlank="1" showInputMessage="1" showErrorMessage="1" sqref="C62">
      <formula1>CDN_Versions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Dati!$A$3:$A$4</xm:f>
          </x14:formula1>
          <xm:sqref>C14:C51 C58:C61 C63:C153 C154:C156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A32" sqref="A32"/>
    </sheetView>
  </sheetViews>
  <sheetFormatPr defaultRowHeight="15" x14ac:dyDescent="0.25"/>
  <cols>
    <col min="1" max="1" width="27" style="4" bestFit="1" customWidth="1"/>
    <col min="2" max="2" width="3.42578125" style="4" customWidth="1"/>
    <col min="3" max="3" width="97.140625" style="4" customWidth="1"/>
    <col min="4" max="4" width="8.28515625" style="4" bestFit="1" customWidth="1"/>
    <col min="5" max="5" width="57.5703125" style="4" bestFit="1" customWidth="1"/>
    <col min="6" max="6" width="14.42578125" style="4" bestFit="1" customWidth="1"/>
    <col min="7" max="16384" width="9.140625" style="4"/>
  </cols>
  <sheetData>
    <row r="1" spans="1:6" ht="21.75" thickBot="1" x14ac:dyDescent="0.3">
      <c r="A1" s="5" t="s">
        <v>105</v>
      </c>
      <c r="B1" s="6"/>
      <c r="C1" s="6"/>
      <c r="D1" s="7"/>
      <c r="E1" s="6"/>
      <c r="F1" s="6"/>
    </row>
    <row r="2" spans="1:6" x14ac:dyDescent="0.25">
      <c r="A2" s="11" t="s">
        <v>1</v>
      </c>
      <c r="B2" s="12"/>
      <c r="C2" s="12" t="s">
        <v>2</v>
      </c>
      <c r="D2" s="13" t="s">
        <v>21</v>
      </c>
      <c r="E2" s="12" t="s">
        <v>3</v>
      </c>
      <c r="F2" s="12" t="s">
        <v>4</v>
      </c>
    </row>
    <row r="3" spans="1:6" x14ac:dyDescent="0.25">
      <c r="A3" s="34" t="str">
        <f>"ARDV forma #"&amp;(COUNTIF(A$1:A2, "ARDV forma #*")+1)</f>
        <v>ARDV forma #1</v>
      </c>
      <c r="B3" s="32"/>
      <c r="C3" s="32"/>
      <c r="D3" s="33"/>
      <c r="E3" s="32"/>
      <c r="F3" s="32"/>
    </row>
    <row r="4" spans="1:6" x14ac:dyDescent="0.25">
      <c r="A4" s="30" t="s">
        <v>102</v>
      </c>
      <c r="B4" s="15"/>
      <c r="C4" s="51"/>
      <c r="D4" s="31" t="s">
        <v>23</v>
      </c>
      <c r="E4" s="15" t="s">
        <v>99</v>
      </c>
      <c r="F4" s="15" t="s">
        <v>14</v>
      </c>
    </row>
    <row r="5" spans="1:6" x14ac:dyDescent="0.25">
      <c r="A5" s="30" t="s">
        <v>0</v>
      </c>
      <c r="B5" s="15"/>
      <c r="C5" s="15" t="str">
        <f>'E-pakalpojums'!$C$10&amp;"-ARDVFORM-"&amp;C4</f>
        <v>URN:IVIS:100001:EP-EPXXX-v1-0-ARDVFORM-</v>
      </c>
      <c r="D5" s="31" t="s">
        <v>23</v>
      </c>
      <c r="E5" s="15" t="s">
        <v>98</v>
      </c>
      <c r="F5" s="15" t="s">
        <v>0</v>
      </c>
    </row>
    <row r="6" spans="1:6" x14ac:dyDescent="0.25">
      <c r="A6" s="30" t="s">
        <v>90</v>
      </c>
      <c r="B6" s="15"/>
      <c r="C6" s="16"/>
      <c r="D6" s="31" t="s">
        <v>23</v>
      </c>
      <c r="E6" s="67"/>
      <c r="F6" s="15" t="s">
        <v>93</v>
      </c>
    </row>
    <row r="7" spans="1:6" x14ac:dyDescent="0.25">
      <c r="A7" s="30" t="s">
        <v>91</v>
      </c>
      <c r="B7" s="15"/>
      <c r="C7" s="16"/>
      <c r="D7" s="31" t="s">
        <v>22</v>
      </c>
      <c r="E7" s="68"/>
      <c r="F7" s="15" t="s">
        <v>94</v>
      </c>
    </row>
    <row r="8" spans="1:6" x14ac:dyDescent="0.25">
      <c r="A8" s="30" t="s">
        <v>92</v>
      </c>
      <c r="B8" s="15"/>
      <c r="C8" s="16"/>
      <c r="D8" s="31" t="s">
        <v>22</v>
      </c>
      <c r="E8" s="69"/>
      <c r="F8" s="15" t="s">
        <v>95</v>
      </c>
    </row>
    <row r="9" spans="1:6" ht="42" customHeight="1" x14ac:dyDescent="0.25">
      <c r="A9" s="30" t="s">
        <v>137</v>
      </c>
      <c r="B9" s="15"/>
      <c r="C9" s="16"/>
      <c r="D9" s="31" t="s">
        <v>22</v>
      </c>
      <c r="E9" s="15"/>
      <c r="F9" s="15" t="s">
        <v>111</v>
      </c>
    </row>
    <row r="10" spans="1:6" ht="42" customHeight="1" x14ac:dyDescent="0.25">
      <c r="A10" s="44" t="s">
        <v>138</v>
      </c>
      <c r="B10" s="15"/>
      <c r="C10" s="16"/>
      <c r="D10" s="43" t="s">
        <v>22</v>
      </c>
      <c r="E10" s="15"/>
      <c r="F10" s="15" t="s">
        <v>112</v>
      </c>
    </row>
    <row r="11" spans="1:6" ht="42" customHeight="1" x14ac:dyDescent="0.25">
      <c r="A11" s="44" t="s">
        <v>139</v>
      </c>
      <c r="B11" s="15"/>
      <c r="C11" s="16"/>
      <c r="D11" s="43" t="s">
        <v>22</v>
      </c>
      <c r="E11" s="15"/>
      <c r="F11" s="15" t="s">
        <v>113</v>
      </c>
    </row>
    <row r="12" spans="1:6" ht="15.75" thickBot="1" x14ac:dyDescent="0.3"/>
    <row r="13" spans="1:6" x14ac:dyDescent="0.25">
      <c r="A13" s="11" t="s">
        <v>1</v>
      </c>
      <c r="B13" s="12"/>
      <c r="C13" s="12" t="s">
        <v>2</v>
      </c>
      <c r="D13" s="13" t="s">
        <v>21</v>
      </c>
      <c r="E13" s="12" t="s">
        <v>3</v>
      </c>
      <c r="F13" s="12" t="s">
        <v>4</v>
      </c>
    </row>
    <row r="14" spans="1:6" x14ac:dyDescent="0.25">
      <c r="A14" s="34" t="str">
        <f>"ARDV forma #"&amp;(COUNTIF(A$1:A13, "ARDV forma #*")+1)</f>
        <v>ARDV forma #2</v>
      </c>
      <c r="B14" s="32"/>
      <c r="C14" s="32"/>
      <c r="D14" s="33"/>
      <c r="E14" s="32"/>
      <c r="F14" s="32"/>
    </row>
    <row r="15" spans="1:6" x14ac:dyDescent="0.25">
      <c r="A15" s="44" t="s">
        <v>102</v>
      </c>
      <c r="B15" s="15"/>
      <c r="C15" s="16"/>
      <c r="D15" s="43" t="s">
        <v>23</v>
      </c>
      <c r="E15" s="15" t="s">
        <v>99</v>
      </c>
      <c r="F15" s="15" t="s">
        <v>14</v>
      </c>
    </row>
    <row r="16" spans="1:6" x14ac:dyDescent="0.25">
      <c r="A16" s="44" t="s">
        <v>0</v>
      </c>
      <c r="B16" s="15"/>
      <c r="C16" s="15" t="str">
        <f>'E-pakalpojums'!$C$10&amp;"-ARDVFORM-"&amp;C15</f>
        <v>URN:IVIS:100001:EP-EPXXX-v1-0-ARDVFORM-</v>
      </c>
      <c r="D16" s="43" t="s">
        <v>23</v>
      </c>
      <c r="E16" s="15" t="s">
        <v>98</v>
      </c>
      <c r="F16" s="15" t="s">
        <v>0</v>
      </c>
    </row>
    <row r="17" spans="1:6" x14ac:dyDescent="0.25">
      <c r="A17" s="44" t="s">
        <v>90</v>
      </c>
      <c r="B17" s="15"/>
      <c r="C17" s="16"/>
      <c r="D17" s="43" t="s">
        <v>23</v>
      </c>
      <c r="E17" s="67"/>
      <c r="F17" s="15" t="s">
        <v>93</v>
      </c>
    </row>
    <row r="18" spans="1:6" x14ac:dyDescent="0.25">
      <c r="A18" s="44" t="s">
        <v>91</v>
      </c>
      <c r="B18" s="15"/>
      <c r="C18" s="16"/>
      <c r="D18" s="43" t="s">
        <v>22</v>
      </c>
      <c r="E18" s="68"/>
      <c r="F18" s="15" t="s">
        <v>94</v>
      </c>
    </row>
    <row r="19" spans="1:6" x14ac:dyDescent="0.25">
      <c r="A19" s="44" t="s">
        <v>92</v>
      </c>
      <c r="B19" s="15"/>
      <c r="C19" s="16"/>
      <c r="D19" s="43" t="s">
        <v>22</v>
      </c>
      <c r="E19" s="69"/>
      <c r="F19" s="15" t="s">
        <v>95</v>
      </c>
    </row>
    <row r="20" spans="1:6" ht="42" customHeight="1" x14ac:dyDescent="0.25">
      <c r="A20" s="44" t="s">
        <v>137</v>
      </c>
      <c r="B20" s="15"/>
      <c r="C20" s="16"/>
      <c r="D20" s="43" t="s">
        <v>22</v>
      </c>
      <c r="E20" s="15"/>
      <c r="F20" s="15" t="s">
        <v>111</v>
      </c>
    </row>
    <row r="21" spans="1:6" ht="42" customHeight="1" x14ac:dyDescent="0.25">
      <c r="A21" s="44" t="s">
        <v>138</v>
      </c>
      <c r="B21" s="15"/>
      <c r="C21" s="16"/>
      <c r="D21" s="43" t="s">
        <v>22</v>
      </c>
      <c r="E21" s="15"/>
      <c r="F21" s="15" t="s">
        <v>112</v>
      </c>
    </row>
    <row r="22" spans="1:6" ht="42" customHeight="1" x14ac:dyDescent="0.25">
      <c r="A22" s="44" t="s">
        <v>139</v>
      </c>
      <c r="B22" s="15"/>
      <c r="C22" s="16"/>
      <c r="D22" s="43" t="s">
        <v>22</v>
      </c>
      <c r="E22" s="15"/>
      <c r="F22" s="15" t="s">
        <v>113</v>
      </c>
    </row>
    <row r="23" spans="1:6" ht="15.75" thickBot="1" x14ac:dyDescent="0.3"/>
    <row r="24" spans="1:6" x14ac:dyDescent="0.25">
      <c r="A24" s="11" t="s">
        <v>1</v>
      </c>
      <c r="B24" s="12"/>
      <c r="C24" s="12" t="s">
        <v>2</v>
      </c>
      <c r="D24" s="13" t="s">
        <v>21</v>
      </c>
      <c r="E24" s="12" t="s">
        <v>3</v>
      </c>
      <c r="F24" s="12" t="s">
        <v>4</v>
      </c>
    </row>
    <row r="25" spans="1:6" x14ac:dyDescent="0.25">
      <c r="A25" s="34" t="str">
        <f>"ARDV forma #"&amp;(COUNTIF(A$1:A24, "ARDV forma #*")+1)</f>
        <v>ARDV forma #3</v>
      </c>
      <c r="B25" s="32"/>
      <c r="C25" s="32"/>
      <c r="D25" s="33"/>
      <c r="E25" s="32"/>
      <c r="F25" s="32"/>
    </row>
    <row r="26" spans="1:6" x14ac:dyDescent="0.25">
      <c r="A26" s="44" t="s">
        <v>102</v>
      </c>
      <c r="B26" s="15"/>
      <c r="C26" s="16"/>
      <c r="D26" s="43" t="s">
        <v>23</v>
      </c>
      <c r="E26" s="15" t="s">
        <v>99</v>
      </c>
      <c r="F26" s="15" t="s">
        <v>14</v>
      </c>
    </row>
    <row r="27" spans="1:6" x14ac:dyDescent="0.25">
      <c r="A27" s="44" t="s">
        <v>0</v>
      </c>
      <c r="B27" s="15"/>
      <c r="C27" s="15" t="str">
        <f>'E-pakalpojums'!$C$10&amp;"-ARDVFORM-"&amp;C26</f>
        <v>URN:IVIS:100001:EP-EPXXX-v1-0-ARDVFORM-</v>
      </c>
      <c r="D27" s="43" t="s">
        <v>23</v>
      </c>
      <c r="E27" s="15" t="s">
        <v>98</v>
      </c>
      <c r="F27" s="15" t="s">
        <v>0</v>
      </c>
    </row>
    <row r="28" spans="1:6" x14ac:dyDescent="0.25">
      <c r="A28" s="44" t="s">
        <v>90</v>
      </c>
      <c r="B28" s="15"/>
      <c r="C28" s="16"/>
      <c r="D28" s="43" t="s">
        <v>23</v>
      </c>
      <c r="E28" s="67"/>
      <c r="F28" s="15" t="s">
        <v>93</v>
      </c>
    </row>
    <row r="29" spans="1:6" x14ac:dyDescent="0.25">
      <c r="A29" s="44" t="s">
        <v>91</v>
      </c>
      <c r="B29" s="15"/>
      <c r="C29" s="16"/>
      <c r="D29" s="43" t="s">
        <v>22</v>
      </c>
      <c r="E29" s="68"/>
      <c r="F29" s="15" t="s">
        <v>94</v>
      </c>
    </row>
    <row r="30" spans="1:6" x14ac:dyDescent="0.25">
      <c r="A30" s="44" t="s">
        <v>92</v>
      </c>
      <c r="B30" s="15"/>
      <c r="C30" s="16"/>
      <c r="D30" s="43" t="s">
        <v>22</v>
      </c>
      <c r="E30" s="69"/>
      <c r="F30" s="15" t="s">
        <v>95</v>
      </c>
    </row>
    <row r="31" spans="1:6" ht="42" customHeight="1" x14ac:dyDescent="0.25">
      <c r="A31" s="44" t="s">
        <v>137</v>
      </c>
      <c r="B31" s="15"/>
      <c r="C31" s="16"/>
      <c r="D31" s="43" t="s">
        <v>22</v>
      </c>
      <c r="E31" s="15"/>
      <c r="F31" s="15" t="s">
        <v>111</v>
      </c>
    </row>
    <row r="32" spans="1:6" ht="42" customHeight="1" x14ac:dyDescent="0.25">
      <c r="A32" s="44" t="s">
        <v>138</v>
      </c>
      <c r="B32" s="15"/>
      <c r="C32" s="16"/>
      <c r="D32" s="43" t="s">
        <v>22</v>
      </c>
      <c r="E32" s="15"/>
      <c r="F32" s="15" t="s">
        <v>112</v>
      </c>
    </row>
    <row r="33" spans="1:6" ht="42" customHeight="1" x14ac:dyDescent="0.25">
      <c r="A33" s="44" t="s">
        <v>139</v>
      </c>
      <c r="B33" s="15"/>
      <c r="C33" s="16"/>
      <c r="D33" s="43" t="s">
        <v>22</v>
      </c>
      <c r="E33" s="15"/>
      <c r="F33" s="15" t="s">
        <v>113</v>
      </c>
    </row>
    <row r="34" spans="1:6" ht="15.75" thickBot="1" x14ac:dyDescent="0.3"/>
    <row r="35" spans="1:6" x14ac:dyDescent="0.25">
      <c r="A35" s="11" t="s">
        <v>1</v>
      </c>
      <c r="B35" s="12"/>
      <c r="C35" s="12" t="s">
        <v>2</v>
      </c>
      <c r="D35" s="13" t="s">
        <v>21</v>
      </c>
      <c r="E35" s="12" t="s">
        <v>3</v>
      </c>
      <c r="F35" s="12" t="s">
        <v>4</v>
      </c>
    </row>
    <row r="36" spans="1:6" x14ac:dyDescent="0.25">
      <c r="A36" s="34" t="str">
        <f>"ARDV forma #"&amp;(COUNTIF(A$1:A35, "ARDV forma #*")+1)</f>
        <v>ARDV forma #4</v>
      </c>
      <c r="B36" s="32"/>
      <c r="C36" s="32"/>
      <c r="D36" s="33"/>
      <c r="E36" s="32"/>
      <c r="F36" s="32"/>
    </row>
    <row r="37" spans="1:6" x14ac:dyDescent="0.25">
      <c r="A37" s="44" t="s">
        <v>102</v>
      </c>
      <c r="B37" s="15"/>
      <c r="C37" s="16"/>
      <c r="D37" s="43" t="s">
        <v>23</v>
      </c>
      <c r="E37" s="15" t="s">
        <v>99</v>
      </c>
      <c r="F37" s="15" t="s">
        <v>14</v>
      </c>
    </row>
    <row r="38" spans="1:6" x14ac:dyDescent="0.25">
      <c r="A38" s="44" t="s">
        <v>0</v>
      </c>
      <c r="B38" s="15"/>
      <c r="C38" s="15" t="str">
        <f>'E-pakalpojums'!$C$10&amp;"-ARDVFORM-"&amp;C37</f>
        <v>URN:IVIS:100001:EP-EPXXX-v1-0-ARDVFORM-</v>
      </c>
      <c r="D38" s="43" t="s">
        <v>23</v>
      </c>
      <c r="E38" s="15" t="s">
        <v>98</v>
      </c>
      <c r="F38" s="15" t="s">
        <v>0</v>
      </c>
    </row>
    <row r="39" spans="1:6" x14ac:dyDescent="0.25">
      <c r="A39" s="44" t="s">
        <v>90</v>
      </c>
      <c r="B39" s="15"/>
      <c r="C39" s="16"/>
      <c r="D39" s="43" t="s">
        <v>23</v>
      </c>
      <c r="E39" s="67"/>
      <c r="F39" s="15" t="s">
        <v>93</v>
      </c>
    </row>
    <row r="40" spans="1:6" x14ac:dyDescent="0.25">
      <c r="A40" s="44" t="s">
        <v>91</v>
      </c>
      <c r="B40" s="15"/>
      <c r="C40" s="16"/>
      <c r="D40" s="43" t="s">
        <v>22</v>
      </c>
      <c r="E40" s="68"/>
      <c r="F40" s="15" t="s">
        <v>94</v>
      </c>
    </row>
    <row r="41" spans="1:6" x14ac:dyDescent="0.25">
      <c r="A41" s="44" t="s">
        <v>92</v>
      </c>
      <c r="B41" s="15"/>
      <c r="C41" s="16"/>
      <c r="D41" s="43" t="s">
        <v>22</v>
      </c>
      <c r="E41" s="69"/>
      <c r="F41" s="15" t="s">
        <v>95</v>
      </c>
    </row>
    <row r="42" spans="1:6" ht="42" customHeight="1" x14ac:dyDescent="0.25">
      <c r="A42" s="44" t="s">
        <v>137</v>
      </c>
      <c r="B42" s="15"/>
      <c r="C42" s="16"/>
      <c r="D42" s="43" t="s">
        <v>22</v>
      </c>
      <c r="E42" s="15"/>
      <c r="F42" s="15" t="s">
        <v>111</v>
      </c>
    </row>
    <row r="43" spans="1:6" ht="42" customHeight="1" x14ac:dyDescent="0.25">
      <c r="A43" s="44" t="s">
        <v>138</v>
      </c>
      <c r="B43" s="15"/>
      <c r="C43" s="16"/>
      <c r="D43" s="43" t="s">
        <v>22</v>
      </c>
      <c r="E43" s="15"/>
      <c r="F43" s="15" t="s">
        <v>112</v>
      </c>
    </row>
    <row r="44" spans="1:6" ht="42" customHeight="1" x14ac:dyDescent="0.25">
      <c r="A44" s="44" t="s">
        <v>139</v>
      </c>
      <c r="B44" s="15"/>
      <c r="C44" s="16"/>
      <c r="D44" s="43" t="s">
        <v>22</v>
      </c>
      <c r="E44" s="15"/>
      <c r="F44" s="15" t="s">
        <v>113</v>
      </c>
    </row>
    <row r="45" spans="1:6" ht="15.75" thickBot="1" x14ac:dyDescent="0.3"/>
    <row r="46" spans="1:6" x14ac:dyDescent="0.25">
      <c r="A46" s="11" t="s">
        <v>1</v>
      </c>
      <c r="B46" s="12"/>
      <c r="C46" s="12" t="s">
        <v>2</v>
      </c>
      <c r="D46" s="13" t="s">
        <v>21</v>
      </c>
      <c r="E46" s="12" t="s">
        <v>3</v>
      </c>
      <c r="F46" s="12" t="s">
        <v>4</v>
      </c>
    </row>
    <row r="47" spans="1:6" x14ac:dyDescent="0.25">
      <c r="A47" s="34" t="str">
        <f>"ARDV forma #"&amp;(COUNTIF(A$1:A46, "ARDV forma #*")+1)</f>
        <v>ARDV forma #5</v>
      </c>
      <c r="B47" s="32"/>
      <c r="C47" s="32"/>
      <c r="D47" s="33"/>
      <c r="E47" s="32"/>
      <c r="F47" s="32"/>
    </row>
    <row r="48" spans="1:6" x14ac:dyDescent="0.25">
      <c r="A48" s="44" t="s">
        <v>102</v>
      </c>
      <c r="B48" s="15"/>
      <c r="C48" s="16"/>
      <c r="D48" s="43" t="s">
        <v>23</v>
      </c>
      <c r="E48" s="15" t="s">
        <v>99</v>
      </c>
      <c r="F48" s="15" t="s">
        <v>14</v>
      </c>
    </row>
    <row r="49" spans="1:6" x14ac:dyDescent="0.25">
      <c r="A49" s="44" t="s">
        <v>0</v>
      </c>
      <c r="B49" s="15"/>
      <c r="C49" s="15" t="str">
        <f>'E-pakalpojums'!$C$10&amp;"-ARDVFORM-"&amp;C48</f>
        <v>URN:IVIS:100001:EP-EPXXX-v1-0-ARDVFORM-</v>
      </c>
      <c r="D49" s="43" t="s">
        <v>23</v>
      </c>
      <c r="E49" s="15" t="s">
        <v>98</v>
      </c>
      <c r="F49" s="15" t="s">
        <v>0</v>
      </c>
    </row>
    <row r="50" spans="1:6" x14ac:dyDescent="0.25">
      <c r="A50" s="44" t="s">
        <v>90</v>
      </c>
      <c r="B50" s="15"/>
      <c r="C50" s="16"/>
      <c r="D50" s="43" t="s">
        <v>23</v>
      </c>
      <c r="E50" s="67"/>
      <c r="F50" s="15" t="s">
        <v>93</v>
      </c>
    </row>
    <row r="51" spans="1:6" x14ac:dyDescent="0.25">
      <c r="A51" s="44" t="s">
        <v>91</v>
      </c>
      <c r="B51" s="15"/>
      <c r="C51" s="16"/>
      <c r="D51" s="43" t="s">
        <v>22</v>
      </c>
      <c r="E51" s="68"/>
      <c r="F51" s="15" t="s">
        <v>94</v>
      </c>
    </row>
    <row r="52" spans="1:6" x14ac:dyDescent="0.25">
      <c r="A52" s="44" t="s">
        <v>92</v>
      </c>
      <c r="B52" s="15"/>
      <c r="C52" s="16"/>
      <c r="D52" s="43" t="s">
        <v>22</v>
      </c>
      <c r="E52" s="69"/>
      <c r="F52" s="15" t="s">
        <v>95</v>
      </c>
    </row>
    <row r="53" spans="1:6" ht="42" customHeight="1" x14ac:dyDescent="0.25">
      <c r="A53" s="44" t="s">
        <v>137</v>
      </c>
      <c r="B53" s="15"/>
      <c r="C53" s="16"/>
      <c r="D53" s="43" t="s">
        <v>22</v>
      </c>
      <c r="E53" s="15"/>
      <c r="F53" s="15" t="s">
        <v>111</v>
      </c>
    </row>
    <row r="54" spans="1:6" ht="42" customHeight="1" x14ac:dyDescent="0.25">
      <c r="A54" s="44" t="s">
        <v>138</v>
      </c>
      <c r="B54" s="15"/>
      <c r="C54" s="16"/>
      <c r="D54" s="43" t="s">
        <v>22</v>
      </c>
      <c r="E54" s="15"/>
      <c r="F54" s="15" t="s">
        <v>112</v>
      </c>
    </row>
    <row r="55" spans="1:6" ht="42" customHeight="1" x14ac:dyDescent="0.25">
      <c r="A55" s="44" t="s">
        <v>139</v>
      </c>
      <c r="B55" s="15"/>
      <c r="C55" s="16"/>
      <c r="D55" s="43" t="s">
        <v>22</v>
      </c>
      <c r="E55" s="15"/>
      <c r="F55" s="15" t="s">
        <v>113</v>
      </c>
    </row>
  </sheetData>
  <sheetProtection password="DE89" sheet="1" objects="1" scenarios="1"/>
  <mergeCells count="5">
    <mergeCell ref="E17:E19"/>
    <mergeCell ref="E28:E30"/>
    <mergeCell ref="E39:E41"/>
    <mergeCell ref="E50:E52"/>
    <mergeCell ref="E6:E8"/>
  </mergeCells>
  <conditionalFormatting sqref="C4:C11">
    <cfRule type="expression" dxfId="254" priority="59">
      <formula>$D4="Jā"</formula>
    </cfRule>
  </conditionalFormatting>
  <conditionalFormatting sqref="C7">
    <cfRule type="expression" dxfId="253" priority="56">
      <formula>($C4="")</formula>
    </cfRule>
  </conditionalFormatting>
  <conditionalFormatting sqref="C8">
    <cfRule type="expression" dxfId="252" priority="57">
      <formula>($C4="")</formula>
    </cfRule>
  </conditionalFormatting>
  <conditionalFormatting sqref="C6">
    <cfRule type="expression" dxfId="251" priority="55">
      <formula>($C4="")</formula>
    </cfRule>
  </conditionalFormatting>
  <conditionalFormatting sqref="C9">
    <cfRule type="expression" dxfId="250" priority="58">
      <formula>($C4="")</formula>
    </cfRule>
  </conditionalFormatting>
  <conditionalFormatting sqref="C11">
    <cfRule type="expression" dxfId="249" priority="33">
      <formula>($C4="")</formula>
    </cfRule>
    <cfRule type="expression" dxfId="248" priority="200">
      <formula>($C5="")</formula>
    </cfRule>
  </conditionalFormatting>
  <conditionalFormatting sqref="C10">
    <cfRule type="expression" dxfId="247" priority="34">
      <formula>($C4="")</formula>
    </cfRule>
  </conditionalFormatting>
  <conditionalFormatting sqref="C15:C22">
    <cfRule type="expression" dxfId="246" priority="31">
      <formula>$D15="Jā"</formula>
    </cfRule>
  </conditionalFormatting>
  <conditionalFormatting sqref="C18">
    <cfRule type="expression" dxfId="245" priority="28">
      <formula>($C15="")</formula>
    </cfRule>
  </conditionalFormatting>
  <conditionalFormatting sqref="C19">
    <cfRule type="expression" dxfId="244" priority="29">
      <formula>($C15="")</formula>
    </cfRule>
  </conditionalFormatting>
  <conditionalFormatting sqref="C17">
    <cfRule type="expression" dxfId="243" priority="27">
      <formula>($C15="")</formula>
    </cfRule>
  </conditionalFormatting>
  <conditionalFormatting sqref="C20">
    <cfRule type="expression" dxfId="242" priority="30">
      <formula>($C15="")</formula>
    </cfRule>
  </conditionalFormatting>
  <conditionalFormatting sqref="C22">
    <cfRule type="expression" dxfId="241" priority="25">
      <formula>($C15="")</formula>
    </cfRule>
    <cfRule type="expression" dxfId="240" priority="32">
      <formula>($C16="")</formula>
    </cfRule>
  </conditionalFormatting>
  <conditionalFormatting sqref="C21">
    <cfRule type="expression" dxfId="239" priority="26">
      <formula>($C15="")</formula>
    </cfRule>
  </conditionalFormatting>
  <conditionalFormatting sqref="C26:C33">
    <cfRule type="expression" dxfId="238" priority="23">
      <formula>$D26="Jā"</formula>
    </cfRule>
  </conditionalFormatting>
  <conditionalFormatting sqref="C29">
    <cfRule type="expression" dxfId="237" priority="20">
      <formula>($C26="")</formula>
    </cfRule>
  </conditionalFormatting>
  <conditionalFormatting sqref="C30">
    <cfRule type="expression" dxfId="236" priority="21">
      <formula>($C26="")</formula>
    </cfRule>
  </conditionalFormatting>
  <conditionalFormatting sqref="C28">
    <cfRule type="expression" dxfId="235" priority="19">
      <formula>($C26="")</formula>
    </cfRule>
  </conditionalFormatting>
  <conditionalFormatting sqref="C31">
    <cfRule type="expression" dxfId="234" priority="22">
      <formula>($C26="")</formula>
    </cfRule>
  </conditionalFormatting>
  <conditionalFormatting sqref="C33">
    <cfRule type="expression" dxfId="233" priority="17">
      <formula>($C26="")</formula>
    </cfRule>
    <cfRule type="expression" dxfId="232" priority="24">
      <formula>($C27="")</formula>
    </cfRule>
  </conditionalFormatting>
  <conditionalFormatting sqref="C32">
    <cfRule type="expression" dxfId="231" priority="18">
      <formula>($C26="")</formula>
    </cfRule>
  </conditionalFormatting>
  <conditionalFormatting sqref="C37:C44">
    <cfRule type="expression" dxfId="230" priority="15">
      <formula>$D37="Jā"</formula>
    </cfRule>
  </conditionalFormatting>
  <conditionalFormatting sqref="C40">
    <cfRule type="expression" dxfId="229" priority="12">
      <formula>($C37="")</formula>
    </cfRule>
  </conditionalFormatting>
  <conditionalFormatting sqref="C41">
    <cfRule type="expression" dxfId="228" priority="13">
      <formula>($C37="")</formula>
    </cfRule>
  </conditionalFormatting>
  <conditionalFormatting sqref="C39">
    <cfRule type="expression" dxfId="227" priority="11">
      <formula>($C37="")</formula>
    </cfRule>
  </conditionalFormatting>
  <conditionalFormatting sqref="C42">
    <cfRule type="expression" dxfId="226" priority="14">
      <formula>($C37="")</formula>
    </cfRule>
  </conditionalFormatting>
  <conditionalFormatting sqref="C44">
    <cfRule type="expression" dxfId="225" priority="9">
      <formula>($C37="")</formula>
    </cfRule>
    <cfRule type="expression" dxfId="224" priority="16">
      <formula>($C38="")</formula>
    </cfRule>
  </conditionalFormatting>
  <conditionalFormatting sqref="C43">
    <cfRule type="expression" dxfId="223" priority="10">
      <formula>($C37="")</formula>
    </cfRule>
  </conditionalFormatting>
  <conditionalFormatting sqref="C48:C55">
    <cfRule type="expression" dxfId="222" priority="7">
      <formula>$D48="Jā"</formula>
    </cfRule>
  </conditionalFormatting>
  <conditionalFormatting sqref="C51">
    <cfRule type="expression" dxfId="221" priority="4">
      <formula>($C48="")</formula>
    </cfRule>
  </conditionalFormatting>
  <conditionalFormatting sqref="C52">
    <cfRule type="expression" dxfId="220" priority="5">
      <formula>($C48="")</formula>
    </cfRule>
  </conditionalFormatting>
  <conditionalFormatting sqref="C50">
    <cfRule type="expression" dxfId="219" priority="3">
      <formula>($C48="")</formula>
    </cfRule>
  </conditionalFormatting>
  <conditionalFormatting sqref="C53">
    <cfRule type="expression" dxfId="218" priority="6">
      <formula>($C48="")</formula>
    </cfRule>
  </conditionalFormatting>
  <conditionalFormatting sqref="C55">
    <cfRule type="expression" dxfId="217" priority="1">
      <formula>($C48="")</formula>
    </cfRule>
    <cfRule type="expression" dxfId="216" priority="8">
      <formula>($C49="")</formula>
    </cfRule>
  </conditionalFormatting>
  <conditionalFormatting sqref="C54">
    <cfRule type="expression" dxfId="215" priority="2">
      <formula>($C48="")</formula>
    </cfRule>
  </conditionalFormatting>
  <dataValidations count="1">
    <dataValidation type="textLength" allowBlank="1" showInputMessage="1" showErrorMessage="1" error="Garums līdz 15 simboliem" sqref="C48 C37 C26 C15 C4">
      <formula1>1</formula1>
      <formula2>15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/>
  </sheetViews>
  <sheetFormatPr defaultRowHeight="15" x14ac:dyDescent="0.25"/>
  <cols>
    <col min="1" max="1" width="27" style="4" bestFit="1" customWidth="1"/>
    <col min="2" max="2" width="3.42578125" style="4" customWidth="1"/>
    <col min="3" max="3" width="97.140625" style="4" customWidth="1"/>
    <col min="4" max="4" width="8.28515625" style="4" bestFit="1" customWidth="1"/>
    <col min="5" max="5" width="57.5703125" style="4" bestFit="1" customWidth="1"/>
    <col min="6" max="6" width="14.42578125" style="4" bestFit="1" customWidth="1"/>
    <col min="7" max="16384" width="9.140625" style="4"/>
  </cols>
  <sheetData>
    <row r="1" spans="1:6" ht="21.75" thickBot="1" x14ac:dyDescent="0.3">
      <c r="A1" s="5" t="s">
        <v>104</v>
      </c>
      <c r="B1" s="6"/>
      <c r="C1" s="6"/>
      <c r="D1" s="7"/>
      <c r="E1" s="6"/>
      <c r="F1" s="6"/>
    </row>
    <row r="2" spans="1:6" x14ac:dyDescent="0.25">
      <c r="A2" s="11" t="s">
        <v>1</v>
      </c>
      <c r="B2" s="12"/>
      <c r="C2" s="12" t="s">
        <v>2</v>
      </c>
      <c r="D2" s="13" t="s">
        <v>21</v>
      </c>
      <c r="E2" s="12" t="s">
        <v>3</v>
      </c>
      <c r="F2" s="12" t="s">
        <v>4</v>
      </c>
    </row>
    <row r="3" spans="1:6" x14ac:dyDescent="0.25">
      <c r="A3" s="34" t="str">
        <f>"IDDV forma #"&amp;(COUNTIF(A$1:A2, "IDDV forma #*")+1)</f>
        <v>IDDV forma #1</v>
      </c>
      <c r="B3" s="32"/>
      <c r="C3" s="32"/>
      <c r="D3" s="33"/>
      <c r="E3" s="32"/>
      <c r="F3" s="32"/>
    </row>
    <row r="4" spans="1:6" x14ac:dyDescent="0.25">
      <c r="A4" s="30" t="s">
        <v>102</v>
      </c>
      <c r="B4" s="15"/>
      <c r="C4" s="16"/>
      <c r="D4" s="31" t="s">
        <v>23</v>
      </c>
      <c r="E4" s="15" t="s">
        <v>101</v>
      </c>
      <c r="F4" s="15" t="s">
        <v>14</v>
      </c>
    </row>
    <row r="5" spans="1:6" x14ac:dyDescent="0.25">
      <c r="A5" s="30" t="s">
        <v>0</v>
      </c>
      <c r="B5" s="15"/>
      <c r="C5" s="15" t="str">
        <f>'E-pakalpojums'!$C$10&amp;"-IDDVFORM-"&amp;C4</f>
        <v>URN:IVIS:100001:EP-EPXXX-v1-0-IDDVFORM-</v>
      </c>
      <c r="D5" s="31" t="s">
        <v>23</v>
      </c>
      <c r="E5" s="15" t="s">
        <v>98</v>
      </c>
      <c r="F5" s="15" t="s">
        <v>0</v>
      </c>
    </row>
    <row r="6" spans="1:6" x14ac:dyDescent="0.25">
      <c r="A6" s="30" t="s">
        <v>90</v>
      </c>
      <c r="B6" s="15"/>
      <c r="C6" s="16"/>
      <c r="D6" s="31" t="s">
        <v>23</v>
      </c>
      <c r="E6" s="67"/>
      <c r="F6" s="15" t="s">
        <v>93</v>
      </c>
    </row>
    <row r="7" spans="1:6" x14ac:dyDescent="0.25">
      <c r="A7" s="30" t="s">
        <v>91</v>
      </c>
      <c r="B7" s="15"/>
      <c r="C7" s="16"/>
      <c r="D7" s="31" t="s">
        <v>22</v>
      </c>
      <c r="E7" s="68"/>
      <c r="F7" s="15" t="s">
        <v>94</v>
      </c>
    </row>
    <row r="8" spans="1:6" x14ac:dyDescent="0.25">
      <c r="A8" s="30" t="s">
        <v>92</v>
      </c>
      <c r="B8" s="15"/>
      <c r="C8" s="16"/>
      <c r="D8" s="31" t="s">
        <v>22</v>
      </c>
      <c r="E8" s="69"/>
      <c r="F8" s="15" t="s">
        <v>95</v>
      </c>
    </row>
    <row r="9" spans="1:6" ht="42" customHeight="1" x14ac:dyDescent="0.25">
      <c r="A9" s="30" t="s">
        <v>134</v>
      </c>
      <c r="B9" s="15"/>
      <c r="C9" s="16"/>
      <c r="D9" s="31" t="s">
        <v>22</v>
      </c>
      <c r="E9" s="15"/>
      <c r="F9" s="15" t="s">
        <v>111</v>
      </c>
    </row>
    <row r="10" spans="1:6" ht="42" customHeight="1" x14ac:dyDescent="0.25">
      <c r="A10" s="44" t="s">
        <v>135</v>
      </c>
      <c r="B10" s="15"/>
      <c r="C10" s="16"/>
      <c r="D10" s="43" t="s">
        <v>22</v>
      </c>
      <c r="E10" s="15"/>
      <c r="F10" s="15" t="s">
        <v>112</v>
      </c>
    </row>
    <row r="11" spans="1:6" ht="42" customHeight="1" x14ac:dyDescent="0.25">
      <c r="A11" s="44" t="s">
        <v>136</v>
      </c>
      <c r="B11" s="15"/>
      <c r="C11" s="16"/>
      <c r="D11" s="43" t="s">
        <v>22</v>
      </c>
      <c r="E11" s="15"/>
      <c r="F11" s="15" t="s">
        <v>113</v>
      </c>
    </row>
    <row r="12" spans="1:6" ht="15.75" thickBot="1" x14ac:dyDescent="0.3"/>
    <row r="13" spans="1:6" x14ac:dyDescent="0.25">
      <c r="A13" s="11" t="s">
        <v>1</v>
      </c>
      <c r="B13" s="12"/>
      <c r="C13" s="12" t="s">
        <v>2</v>
      </c>
      <c r="D13" s="13" t="s">
        <v>21</v>
      </c>
      <c r="E13" s="12" t="s">
        <v>3</v>
      </c>
      <c r="F13" s="12" t="s">
        <v>4</v>
      </c>
    </row>
    <row r="14" spans="1:6" x14ac:dyDescent="0.25">
      <c r="A14" s="34" t="str">
        <f>"IDDV forma #"&amp;(COUNTIF(A$1:A13, "IDDV forma #*")+1)</f>
        <v>IDDV forma #2</v>
      </c>
      <c r="B14" s="32"/>
      <c r="C14" s="32"/>
      <c r="D14" s="33"/>
      <c r="E14" s="32"/>
      <c r="F14" s="32"/>
    </row>
    <row r="15" spans="1:6" x14ac:dyDescent="0.25">
      <c r="A15" s="44" t="s">
        <v>102</v>
      </c>
      <c r="B15" s="15"/>
      <c r="C15" s="16"/>
      <c r="D15" s="43" t="s">
        <v>23</v>
      </c>
      <c r="E15" s="15" t="s">
        <v>101</v>
      </c>
      <c r="F15" s="15" t="s">
        <v>14</v>
      </c>
    </row>
    <row r="16" spans="1:6" x14ac:dyDescent="0.25">
      <c r="A16" s="44" t="s">
        <v>0</v>
      </c>
      <c r="B16" s="15"/>
      <c r="C16" s="15" t="str">
        <f>'E-pakalpojums'!$C$10&amp;"-IDDVFORM-"&amp;C15</f>
        <v>URN:IVIS:100001:EP-EPXXX-v1-0-IDDVFORM-</v>
      </c>
      <c r="D16" s="43" t="s">
        <v>23</v>
      </c>
      <c r="E16" s="15" t="s">
        <v>98</v>
      </c>
      <c r="F16" s="15" t="s">
        <v>0</v>
      </c>
    </row>
    <row r="17" spans="1:6" x14ac:dyDescent="0.25">
      <c r="A17" s="44" t="s">
        <v>90</v>
      </c>
      <c r="B17" s="15"/>
      <c r="C17" s="16"/>
      <c r="D17" s="43" t="s">
        <v>23</v>
      </c>
      <c r="E17" s="67"/>
      <c r="F17" s="15" t="s">
        <v>93</v>
      </c>
    </row>
    <row r="18" spans="1:6" x14ac:dyDescent="0.25">
      <c r="A18" s="44" t="s">
        <v>91</v>
      </c>
      <c r="B18" s="15"/>
      <c r="C18" s="16"/>
      <c r="D18" s="43" t="s">
        <v>22</v>
      </c>
      <c r="E18" s="68"/>
      <c r="F18" s="15" t="s">
        <v>94</v>
      </c>
    </row>
    <row r="19" spans="1:6" x14ac:dyDescent="0.25">
      <c r="A19" s="44" t="s">
        <v>92</v>
      </c>
      <c r="B19" s="15"/>
      <c r="C19" s="16"/>
      <c r="D19" s="43" t="s">
        <v>22</v>
      </c>
      <c r="E19" s="69"/>
      <c r="F19" s="15" t="s">
        <v>95</v>
      </c>
    </row>
    <row r="20" spans="1:6" ht="42" customHeight="1" x14ac:dyDescent="0.25">
      <c r="A20" s="44" t="s">
        <v>134</v>
      </c>
      <c r="B20" s="15"/>
      <c r="C20" s="16"/>
      <c r="D20" s="43" t="s">
        <v>22</v>
      </c>
      <c r="E20" s="15"/>
      <c r="F20" s="15" t="s">
        <v>111</v>
      </c>
    </row>
    <row r="21" spans="1:6" ht="42" customHeight="1" x14ac:dyDescent="0.25">
      <c r="A21" s="44" t="s">
        <v>135</v>
      </c>
      <c r="B21" s="15"/>
      <c r="C21" s="16"/>
      <c r="D21" s="43" t="s">
        <v>22</v>
      </c>
      <c r="E21" s="15"/>
      <c r="F21" s="15" t="s">
        <v>112</v>
      </c>
    </row>
    <row r="22" spans="1:6" ht="42" customHeight="1" x14ac:dyDescent="0.25">
      <c r="A22" s="44" t="s">
        <v>136</v>
      </c>
      <c r="B22" s="15"/>
      <c r="C22" s="16"/>
      <c r="D22" s="43" t="s">
        <v>22</v>
      </c>
      <c r="E22" s="15"/>
      <c r="F22" s="15" t="s">
        <v>113</v>
      </c>
    </row>
    <row r="23" spans="1:6" ht="15.75" thickBot="1" x14ac:dyDescent="0.3"/>
    <row r="24" spans="1:6" x14ac:dyDescent="0.25">
      <c r="A24" s="11" t="s">
        <v>1</v>
      </c>
      <c r="B24" s="12"/>
      <c r="C24" s="12" t="s">
        <v>2</v>
      </c>
      <c r="D24" s="13" t="s">
        <v>21</v>
      </c>
      <c r="E24" s="12" t="s">
        <v>3</v>
      </c>
      <c r="F24" s="12" t="s">
        <v>4</v>
      </c>
    </row>
    <row r="25" spans="1:6" x14ac:dyDescent="0.25">
      <c r="A25" s="34" t="str">
        <f>"IDDV forma #"&amp;(COUNTIF(A$1:A24, "IDDV forma #*")+1)</f>
        <v>IDDV forma #3</v>
      </c>
      <c r="B25" s="32"/>
      <c r="C25" s="32"/>
      <c r="D25" s="33"/>
      <c r="E25" s="32"/>
      <c r="F25" s="32"/>
    </row>
    <row r="26" spans="1:6" x14ac:dyDescent="0.25">
      <c r="A26" s="44" t="s">
        <v>102</v>
      </c>
      <c r="B26" s="15"/>
      <c r="C26" s="16"/>
      <c r="D26" s="43" t="s">
        <v>23</v>
      </c>
      <c r="E26" s="15" t="s">
        <v>101</v>
      </c>
      <c r="F26" s="15" t="s">
        <v>14</v>
      </c>
    </row>
    <row r="27" spans="1:6" x14ac:dyDescent="0.25">
      <c r="A27" s="44" t="s">
        <v>0</v>
      </c>
      <c r="B27" s="15"/>
      <c r="C27" s="15" t="str">
        <f>'E-pakalpojums'!$C$10&amp;"-IDDVFORM-"&amp;C26</f>
        <v>URN:IVIS:100001:EP-EPXXX-v1-0-IDDVFORM-</v>
      </c>
      <c r="D27" s="43" t="s">
        <v>23</v>
      </c>
      <c r="E27" s="15" t="s">
        <v>98</v>
      </c>
      <c r="F27" s="15" t="s">
        <v>0</v>
      </c>
    </row>
    <row r="28" spans="1:6" x14ac:dyDescent="0.25">
      <c r="A28" s="44" t="s">
        <v>90</v>
      </c>
      <c r="B28" s="15"/>
      <c r="C28" s="16"/>
      <c r="D28" s="43" t="s">
        <v>23</v>
      </c>
      <c r="E28" s="67"/>
      <c r="F28" s="15" t="s">
        <v>93</v>
      </c>
    </row>
    <row r="29" spans="1:6" x14ac:dyDescent="0.25">
      <c r="A29" s="44" t="s">
        <v>91</v>
      </c>
      <c r="B29" s="15"/>
      <c r="C29" s="16"/>
      <c r="D29" s="43" t="s">
        <v>22</v>
      </c>
      <c r="E29" s="68"/>
      <c r="F29" s="15" t="s">
        <v>94</v>
      </c>
    </row>
    <row r="30" spans="1:6" x14ac:dyDescent="0.25">
      <c r="A30" s="44" t="s">
        <v>92</v>
      </c>
      <c r="B30" s="15"/>
      <c r="C30" s="16"/>
      <c r="D30" s="43" t="s">
        <v>22</v>
      </c>
      <c r="E30" s="69"/>
      <c r="F30" s="15" t="s">
        <v>95</v>
      </c>
    </row>
    <row r="31" spans="1:6" ht="42" customHeight="1" x14ac:dyDescent="0.25">
      <c r="A31" s="44" t="s">
        <v>134</v>
      </c>
      <c r="B31" s="15"/>
      <c r="C31" s="16"/>
      <c r="D31" s="43" t="s">
        <v>22</v>
      </c>
      <c r="E31" s="15"/>
      <c r="F31" s="15" t="s">
        <v>111</v>
      </c>
    </row>
    <row r="32" spans="1:6" ht="42" customHeight="1" x14ac:dyDescent="0.25">
      <c r="A32" s="44" t="s">
        <v>135</v>
      </c>
      <c r="B32" s="15"/>
      <c r="C32" s="16"/>
      <c r="D32" s="43" t="s">
        <v>22</v>
      </c>
      <c r="E32" s="15"/>
      <c r="F32" s="15" t="s">
        <v>112</v>
      </c>
    </row>
    <row r="33" spans="1:6" ht="42" customHeight="1" x14ac:dyDescent="0.25">
      <c r="A33" s="44" t="s">
        <v>136</v>
      </c>
      <c r="B33" s="15"/>
      <c r="C33" s="16"/>
      <c r="D33" s="43" t="s">
        <v>22</v>
      </c>
      <c r="E33" s="15"/>
      <c r="F33" s="15" t="s">
        <v>113</v>
      </c>
    </row>
    <row r="34" spans="1:6" ht="15.75" thickBot="1" x14ac:dyDescent="0.3"/>
    <row r="35" spans="1:6" x14ac:dyDescent="0.25">
      <c r="A35" s="11" t="s">
        <v>1</v>
      </c>
      <c r="B35" s="12"/>
      <c r="C35" s="12" t="s">
        <v>2</v>
      </c>
      <c r="D35" s="13" t="s">
        <v>21</v>
      </c>
      <c r="E35" s="12" t="s">
        <v>3</v>
      </c>
      <c r="F35" s="12" t="s">
        <v>4</v>
      </c>
    </row>
    <row r="36" spans="1:6" x14ac:dyDescent="0.25">
      <c r="A36" s="34" t="str">
        <f>"IDDV forma #"&amp;(COUNTIF(A$1:A35, "IDDV forma #*")+1)</f>
        <v>IDDV forma #4</v>
      </c>
      <c r="B36" s="32"/>
      <c r="C36" s="32"/>
      <c r="D36" s="33"/>
      <c r="E36" s="32"/>
      <c r="F36" s="32"/>
    </row>
    <row r="37" spans="1:6" x14ac:dyDescent="0.25">
      <c r="A37" s="44" t="s">
        <v>102</v>
      </c>
      <c r="B37" s="15"/>
      <c r="C37" s="16"/>
      <c r="D37" s="43" t="s">
        <v>23</v>
      </c>
      <c r="E37" s="15" t="s">
        <v>101</v>
      </c>
      <c r="F37" s="15" t="s">
        <v>14</v>
      </c>
    </row>
    <row r="38" spans="1:6" x14ac:dyDescent="0.25">
      <c r="A38" s="44" t="s">
        <v>0</v>
      </c>
      <c r="B38" s="15"/>
      <c r="C38" s="15" t="str">
        <f>'E-pakalpojums'!$C$10&amp;"-IDDVFORM-"&amp;C37</f>
        <v>URN:IVIS:100001:EP-EPXXX-v1-0-IDDVFORM-</v>
      </c>
      <c r="D38" s="43" t="s">
        <v>23</v>
      </c>
      <c r="E38" s="15" t="s">
        <v>98</v>
      </c>
      <c r="F38" s="15" t="s">
        <v>0</v>
      </c>
    </row>
    <row r="39" spans="1:6" x14ac:dyDescent="0.25">
      <c r="A39" s="44" t="s">
        <v>90</v>
      </c>
      <c r="B39" s="15"/>
      <c r="C39" s="16"/>
      <c r="D39" s="43" t="s">
        <v>23</v>
      </c>
      <c r="E39" s="67"/>
      <c r="F39" s="15" t="s">
        <v>93</v>
      </c>
    </row>
    <row r="40" spans="1:6" x14ac:dyDescent="0.25">
      <c r="A40" s="44" t="s">
        <v>91</v>
      </c>
      <c r="B40" s="15"/>
      <c r="C40" s="16"/>
      <c r="D40" s="43" t="s">
        <v>22</v>
      </c>
      <c r="E40" s="68"/>
      <c r="F40" s="15" t="s">
        <v>94</v>
      </c>
    </row>
    <row r="41" spans="1:6" x14ac:dyDescent="0.25">
      <c r="A41" s="44" t="s">
        <v>92</v>
      </c>
      <c r="B41" s="15"/>
      <c r="C41" s="16"/>
      <c r="D41" s="43" t="s">
        <v>22</v>
      </c>
      <c r="E41" s="69"/>
      <c r="F41" s="15" t="s">
        <v>95</v>
      </c>
    </row>
    <row r="42" spans="1:6" ht="42" customHeight="1" x14ac:dyDescent="0.25">
      <c r="A42" s="44" t="s">
        <v>134</v>
      </c>
      <c r="B42" s="15"/>
      <c r="C42" s="16"/>
      <c r="D42" s="43" t="s">
        <v>22</v>
      </c>
      <c r="E42" s="15"/>
      <c r="F42" s="15" t="s">
        <v>111</v>
      </c>
    </row>
    <row r="43" spans="1:6" ht="42" customHeight="1" x14ac:dyDescent="0.25">
      <c r="A43" s="44" t="s">
        <v>135</v>
      </c>
      <c r="B43" s="15"/>
      <c r="C43" s="16"/>
      <c r="D43" s="43" t="s">
        <v>22</v>
      </c>
      <c r="E43" s="15"/>
      <c r="F43" s="15" t="s">
        <v>112</v>
      </c>
    </row>
    <row r="44" spans="1:6" ht="42" customHeight="1" x14ac:dyDescent="0.25">
      <c r="A44" s="44" t="s">
        <v>136</v>
      </c>
      <c r="B44" s="15"/>
      <c r="C44" s="16"/>
      <c r="D44" s="43" t="s">
        <v>22</v>
      </c>
      <c r="E44" s="15"/>
      <c r="F44" s="15" t="s">
        <v>113</v>
      </c>
    </row>
    <row r="45" spans="1:6" ht="15.75" thickBot="1" x14ac:dyDescent="0.3"/>
    <row r="46" spans="1:6" x14ac:dyDescent="0.25">
      <c r="A46" s="11" t="s">
        <v>1</v>
      </c>
      <c r="B46" s="12"/>
      <c r="C46" s="12" t="s">
        <v>2</v>
      </c>
      <c r="D46" s="13" t="s">
        <v>21</v>
      </c>
      <c r="E46" s="12" t="s">
        <v>3</v>
      </c>
      <c r="F46" s="12" t="s">
        <v>4</v>
      </c>
    </row>
    <row r="47" spans="1:6" x14ac:dyDescent="0.25">
      <c r="A47" s="34" t="str">
        <f>"IDDV forma #"&amp;(COUNTIF(A$1:A46, "IDDV forma #*")+1)</f>
        <v>IDDV forma #5</v>
      </c>
      <c r="B47" s="32"/>
      <c r="C47" s="32"/>
      <c r="D47" s="33"/>
      <c r="E47" s="32"/>
      <c r="F47" s="32"/>
    </row>
    <row r="48" spans="1:6" x14ac:dyDescent="0.25">
      <c r="A48" s="44" t="s">
        <v>102</v>
      </c>
      <c r="B48" s="15"/>
      <c r="C48" s="16"/>
      <c r="D48" s="43" t="s">
        <v>23</v>
      </c>
      <c r="E48" s="15" t="s">
        <v>101</v>
      </c>
      <c r="F48" s="15" t="s">
        <v>14</v>
      </c>
    </row>
    <row r="49" spans="1:6" x14ac:dyDescent="0.25">
      <c r="A49" s="44" t="s">
        <v>0</v>
      </c>
      <c r="B49" s="15"/>
      <c r="C49" s="15" t="str">
        <f>'E-pakalpojums'!$C$10&amp;"-IDDVFORM-"&amp;C48</f>
        <v>URN:IVIS:100001:EP-EPXXX-v1-0-IDDVFORM-</v>
      </c>
      <c r="D49" s="43" t="s">
        <v>23</v>
      </c>
      <c r="E49" s="15" t="s">
        <v>98</v>
      </c>
      <c r="F49" s="15" t="s">
        <v>0</v>
      </c>
    </row>
    <row r="50" spans="1:6" x14ac:dyDescent="0.25">
      <c r="A50" s="44" t="s">
        <v>90</v>
      </c>
      <c r="B50" s="15"/>
      <c r="C50" s="16"/>
      <c r="D50" s="43" t="s">
        <v>23</v>
      </c>
      <c r="E50" s="67"/>
      <c r="F50" s="15" t="s">
        <v>93</v>
      </c>
    </row>
    <row r="51" spans="1:6" x14ac:dyDescent="0.25">
      <c r="A51" s="44" t="s">
        <v>91</v>
      </c>
      <c r="B51" s="15"/>
      <c r="C51" s="16"/>
      <c r="D51" s="43" t="s">
        <v>22</v>
      </c>
      <c r="E51" s="68"/>
      <c r="F51" s="15" t="s">
        <v>94</v>
      </c>
    </row>
    <row r="52" spans="1:6" x14ac:dyDescent="0.25">
      <c r="A52" s="44" t="s">
        <v>92</v>
      </c>
      <c r="B52" s="15"/>
      <c r="C52" s="16"/>
      <c r="D52" s="43" t="s">
        <v>22</v>
      </c>
      <c r="E52" s="69"/>
      <c r="F52" s="15" t="s">
        <v>95</v>
      </c>
    </row>
    <row r="53" spans="1:6" ht="42" customHeight="1" x14ac:dyDescent="0.25">
      <c r="A53" s="44" t="s">
        <v>134</v>
      </c>
      <c r="B53" s="15"/>
      <c r="C53" s="16"/>
      <c r="D53" s="43" t="s">
        <v>22</v>
      </c>
      <c r="E53" s="15"/>
      <c r="F53" s="15" t="s">
        <v>111</v>
      </c>
    </row>
    <row r="54" spans="1:6" ht="42" customHeight="1" x14ac:dyDescent="0.25">
      <c r="A54" s="44" t="s">
        <v>135</v>
      </c>
      <c r="B54" s="15"/>
      <c r="C54" s="16"/>
      <c r="D54" s="43" t="s">
        <v>22</v>
      </c>
      <c r="E54" s="15"/>
      <c r="F54" s="15" t="s">
        <v>112</v>
      </c>
    </row>
    <row r="55" spans="1:6" ht="42" customHeight="1" x14ac:dyDescent="0.25">
      <c r="A55" s="44" t="s">
        <v>136</v>
      </c>
      <c r="B55" s="15"/>
      <c r="C55" s="16"/>
      <c r="D55" s="43" t="s">
        <v>22</v>
      </c>
      <c r="E55" s="15"/>
      <c r="F55" s="15" t="s">
        <v>113</v>
      </c>
    </row>
  </sheetData>
  <sheetProtection password="DE89" sheet="1" objects="1" scenarios="1"/>
  <mergeCells count="5">
    <mergeCell ref="E17:E19"/>
    <mergeCell ref="E28:E30"/>
    <mergeCell ref="E39:E41"/>
    <mergeCell ref="E50:E52"/>
    <mergeCell ref="E6:E8"/>
  </mergeCells>
  <conditionalFormatting sqref="C4:C11">
    <cfRule type="expression" dxfId="214" priority="74">
      <formula>$D4="Jā"</formula>
    </cfRule>
  </conditionalFormatting>
  <conditionalFormatting sqref="C7">
    <cfRule type="expression" dxfId="213" priority="71">
      <formula>($C4="")</formula>
    </cfRule>
  </conditionalFormatting>
  <conditionalFormatting sqref="C8">
    <cfRule type="expression" dxfId="212" priority="72">
      <formula>($C4="")</formula>
    </cfRule>
  </conditionalFormatting>
  <conditionalFormatting sqref="C6">
    <cfRule type="expression" dxfId="211" priority="70">
      <formula>($C4="")</formula>
    </cfRule>
  </conditionalFormatting>
  <conditionalFormatting sqref="C9">
    <cfRule type="expression" dxfId="210" priority="73">
      <formula>($C4="")</formula>
    </cfRule>
  </conditionalFormatting>
  <conditionalFormatting sqref="C11">
    <cfRule type="expression" dxfId="209" priority="231">
      <formula>($C4="")</formula>
    </cfRule>
  </conditionalFormatting>
  <conditionalFormatting sqref="C10">
    <cfRule type="expression" dxfId="208" priority="29">
      <formula>($C4="")</formula>
    </cfRule>
  </conditionalFormatting>
  <conditionalFormatting sqref="C15:C22">
    <cfRule type="expression" dxfId="207" priority="27">
      <formula>$D15="Jā"</formula>
    </cfRule>
  </conditionalFormatting>
  <conditionalFormatting sqref="C18">
    <cfRule type="expression" dxfId="206" priority="24">
      <formula>($C15="")</formula>
    </cfRule>
  </conditionalFormatting>
  <conditionalFormatting sqref="C19">
    <cfRule type="expression" dxfId="205" priority="25">
      <formula>($C15="")</formula>
    </cfRule>
  </conditionalFormatting>
  <conditionalFormatting sqref="C17">
    <cfRule type="expression" dxfId="204" priority="23">
      <formula>($C15="")</formula>
    </cfRule>
  </conditionalFormatting>
  <conditionalFormatting sqref="C20">
    <cfRule type="expression" dxfId="203" priority="26">
      <formula>($C15="")</formula>
    </cfRule>
  </conditionalFormatting>
  <conditionalFormatting sqref="C22">
    <cfRule type="expression" dxfId="202" priority="28">
      <formula>($C15="")</formula>
    </cfRule>
  </conditionalFormatting>
  <conditionalFormatting sqref="C21">
    <cfRule type="expression" dxfId="201" priority="22">
      <formula>($C15="")</formula>
    </cfRule>
  </conditionalFormatting>
  <conditionalFormatting sqref="C26:C33">
    <cfRule type="expression" dxfId="200" priority="20">
      <formula>$D26="Jā"</formula>
    </cfRule>
  </conditionalFormatting>
  <conditionalFormatting sqref="C29">
    <cfRule type="expression" dxfId="199" priority="17">
      <formula>($C26="")</formula>
    </cfRule>
  </conditionalFormatting>
  <conditionalFormatting sqref="C30">
    <cfRule type="expression" dxfId="198" priority="18">
      <formula>($C26="")</formula>
    </cfRule>
  </conditionalFormatting>
  <conditionalFormatting sqref="C28">
    <cfRule type="expression" dxfId="197" priority="16">
      <formula>($C26="")</formula>
    </cfRule>
  </conditionalFormatting>
  <conditionalFormatting sqref="C31">
    <cfRule type="expression" dxfId="196" priority="19">
      <formula>($C26="")</formula>
    </cfRule>
  </conditionalFormatting>
  <conditionalFormatting sqref="C33">
    <cfRule type="expression" dxfId="195" priority="21">
      <formula>($C26="")</formula>
    </cfRule>
  </conditionalFormatting>
  <conditionalFormatting sqref="C32">
    <cfRule type="expression" dxfId="194" priority="15">
      <formula>($C26="")</formula>
    </cfRule>
  </conditionalFormatting>
  <conditionalFormatting sqref="C37:C44">
    <cfRule type="expression" dxfId="193" priority="13">
      <formula>$D37="Jā"</formula>
    </cfRule>
  </conditionalFormatting>
  <conditionalFormatting sqref="C40">
    <cfRule type="expression" dxfId="192" priority="10">
      <formula>($C37="")</formula>
    </cfRule>
  </conditionalFormatting>
  <conditionalFormatting sqref="C41">
    <cfRule type="expression" dxfId="191" priority="11">
      <formula>($C37="")</formula>
    </cfRule>
  </conditionalFormatting>
  <conditionalFormatting sqref="C39">
    <cfRule type="expression" dxfId="190" priority="9">
      <formula>($C37="")</formula>
    </cfRule>
  </conditionalFormatting>
  <conditionalFormatting sqref="C42">
    <cfRule type="expression" dxfId="189" priority="12">
      <formula>($C37="")</formula>
    </cfRule>
  </conditionalFormatting>
  <conditionalFormatting sqref="C44">
    <cfRule type="expression" dxfId="188" priority="14">
      <formula>($C37="")</formula>
    </cfRule>
  </conditionalFormatting>
  <conditionalFormatting sqref="C43">
    <cfRule type="expression" dxfId="187" priority="8">
      <formula>($C37="")</formula>
    </cfRule>
  </conditionalFormatting>
  <conditionalFormatting sqref="C48:C55">
    <cfRule type="expression" dxfId="186" priority="6">
      <formula>$D48="Jā"</formula>
    </cfRule>
  </conditionalFormatting>
  <conditionalFormatting sqref="C51">
    <cfRule type="expression" dxfId="185" priority="3">
      <formula>($C48="")</formula>
    </cfRule>
  </conditionalFormatting>
  <conditionalFormatting sqref="C52">
    <cfRule type="expression" dxfId="184" priority="4">
      <formula>($C48="")</formula>
    </cfRule>
  </conditionalFormatting>
  <conditionalFormatting sqref="C50">
    <cfRule type="expression" dxfId="183" priority="2">
      <formula>($C48="")</formula>
    </cfRule>
  </conditionalFormatting>
  <conditionalFormatting sqref="C53">
    <cfRule type="expression" dxfId="182" priority="5">
      <formula>($C48="")</formula>
    </cfRule>
  </conditionalFormatting>
  <conditionalFormatting sqref="C55">
    <cfRule type="expression" dxfId="181" priority="7">
      <formula>($C48="")</formula>
    </cfRule>
  </conditionalFormatting>
  <conditionalFormatting sqref="C54">
    <cfRule type="expression" dxfId="180" priority="1">
      <formula>($C48="")</formula>
    </cfRule>
  </conditionalFormatting>
  <dataValidations count="1">
    <dataValidation type="textLength" allowBlank="1" showInputMessage="1" showErrorMessage="1" error="Garums līdz 15 simboliem" sqref="C4 C15 C26 C37 C48">
      <formula1>1</formula1>
      <formula2>15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12" sqref="C12"/>
    </sheetView>
  </sheetViews>
  <sheetFormatPr defaultRowHeight="15" x14ac:dyDescent="0.25"/>
  <cols>
    <col min="1" max="1" width="27" style="4" bestFit="1" customWidth="1"/>
    <col min="2" max="2" width="3.42578125" style="4" customWidth="1"/>
    <col min="3" max="3" width="97.140625" style="4" customWidth="1"/>
    <col min="4" max="4" width="8.28515625" style="4" bestFit="1" customWidth="1"/>
    <col min="5" max="5" width="57.5703125" style="4" bestFit="1" customWidth="1"/>
    <col min="6" max="6" width="14.42578125" style="4" bestFit="1" customWidth="1"/>
    <col min="7" max="16384" width="9.140625" style="4"/>
  </cols>
  <sheetData>
    <row r="1" spans="1:6" ht="21.75" thickBot="1" x14ac:dyDescent="0.3">
      <c r="A1" s="5" t="s">
        <v>103</v>
      </c>
      <c r="B1" s="6"/>
      <c r="C1" s="6"/>
      <c r="D1" s="7"/>
      <c r="E1" s="6"/>
      <c r="F1" s="6"/>
    </row>
    <row r="2" spans="1:6" x14ac:dyDescent="0.25">
      <c r="A2" s="11" t="s">
        <v>1</v>
      </c>
      <c r="B2" s="12"/>
      <c r="C2" s="12" t="s">
        <v>2</v>
      </c>
      <c r="D2" s="13" t="s">
        <v>21</v>
      </c>
      <c r="E2" s="12" t="s">
        <v>3</v>
      </c>
      <c r="F2" s="12" t="s">
        <v>4</v>
      </c>
    </row>
    <row r="3" spans="1:6" x14ac:dyDescent="0.25">
      <c r="A3" s="34" t="str">
        <f>"IDDV2 forma #"&amp;(COUNTIF(A$1:A2, "IDDV2 forma #*")+1)</f>
        <v>IDDV2 forma #1</v>
      </c>
      <c r="B3" s="32"/>
      <c r="C3" s="32"/>
      <c r="D3" s="33"/>
      <c r="E3" s="32"/>
      <c r="F3" s="32"/>
    </row>
    <row r="4" spans="1:6" x14ac:dyDescent="0.25">
      <c r="A4" s="30" t="s">
        <v>102</v>
      </c>
      <c r="B4" s="15"/>
      <c r="C4" s="16"/>
      <c r="D4" s="31" t="s">
        <v>23</v>
      </c>
      <c r="E4" s="15" t="s">
        <v>106</v>
      </c>
      <c r="F4" s="15" t="s">
        <v>14</v>
      </c>
    </row>
    <row r="5" spans="1:6" x14ac:dyDescent="0.25">
      <c r="A5" s="30" t="s">
        <v>0</v>
      </c>
      <c r="B5" s="15"/>
      <c r="C5" s="15" t="str">
        <f>'E-pakalpojums'!$C$10&amp;"-IDDVFORM2-"&amp;C4</f>
        <v>URN:IVIS:100001:EP-EPXXX-v1-0-IDDVFORM2-</v>
      </c>
      <c r="D5" s="31" t="s">
        <v>23</v>
      </c>
      <c r="E5" s="15" t="s">
        <v>98</v>
      </c>
      <c r="F5" s="15" t="s">
        <v>0</v>
      </c>
    </row>
    <row r="6" spans="1:6" x14ac:dyDescent="0.25">
      <c r="A6" s="30" t="s">
        <v>90</v>
      </c>
      <c r="B6" s="15"/>
      <c r="C6" s="16"/>
      <c r="D6" s="31" t="s">
        <v>23</v>
      </c>
      <c r="E6" s="67"/>
      <c r="F6" s="15" t="s">
        <v>93</v>
      </c>
    </row>
    <row r="7" spans="1:6" x14ac:dyDescent="0.25">
      <c r="A7" s="30" t="s">
        <v>91</v>
      </c>
      <c r="B7" s="15"/>
      <c r="C7" s="16"/>
      <c r="D7" s="31" t="s">
        <v>22</v>
      </c>
      <c r="E7" s="68"/>
      <c r="F7" s="15" t="s">
        <v>94</v>
      </c>
    </row>
    <row r="8" spans="1:6" x14ac:dyDescent="0.25">
      <c r="A8" s="30" t="s">
        <v>92</v>
      </c>
      <c r="B8" s="15"/>
      <c r="C8" s="16"/>
      <c r="D8" s="31" t="s">
        <v>22</v>
      </c>
      <c r="E8" s="69"/>
      <c r="F8" s="15" t="s">
        <v>95</v>
      </c>
    </row>
    <row r="9" spans="1:6" ht="42" customHeight="1" x14ac:dyDescent="0.25">
      <c r="A9" s="30" t="s">
        <v>134</v>
      </c>
      <c r="B9" s="15"/>
      <c r="C9" s="16"/>
      <c r="D9" s="31" t="s">
        <v>22</v>
      </c>
      <c r="E9" s="15"/>
      <c r="F9" s="15" t="s">
        <v>111</v>
      </c>
    </row>
    <row r="10" spans="1:6" ht="42" customHeight="1" x14ac:dyDescent="0.25">
      <c r="A10" s="44" t="s">
        <v>135</v>
      </c>
      <c r="B10" s="15"/>
      <c r="C10" s="16"/>
      <c r="D10" s="43" t="s">
        <v>22</v>
      </c>
      <c r="E10" s="15"/>
      <c r="F10" s="15" t="s">
        <v>112</v>
      </c>
    </row>
    <row r="11" spans="1:6" ht="42" customHeight="1" x14ac:dyDescent="0.25">
      <c r="A11" s="44" t="s">
        <v>136</v>
      </c>
      <c r="B11" s="15"/>
      <c r="C11" s="16"/>
      <c r="D11" s="43" t="s">
        <v>22</v>
      </c>
      <c r="E11" s="15"/>
      <c r="F11" s="15" t="s">
        <v>113</v>
      </c>
    </row>
    <row r="12" spans="1:6" ht="30" x14ac:dyDescent="0.25">
      <c r="A12" s="47" t="s">
        <v>35</v>
      </c>
      <c r="B12" s="61"/>
      <c r="C12" s="62" t="s">
        <v>142</v>
      </c>
      <c r="D12" s="48" t="s">
        <v>23</v>
      </c>
      <c r="E12" s="63" t="s">
        <v>160</v>
      </c>
      <c r="F12" s="61" t="s">
        <v>158</v>
      </c>
    </row>
    <row r="13" spans="1:6" s="64" customFormat="1" ht="15.75" thickBot="1" x14ac:dyDescent="0.3"/>
    <row r="14" spans="1:6" x14ac:dyDescent="0.25">
      <c r="A14" s="34" t="str">
        <f>"IDDV2 forma #"&amp;(COUNTIF(A$1:A13, "IDDV2 forma #*")+1)</f>
        <v>IDDV2 forma #2</v>
      </c>
      <c r="B14" s="32"/>
      <c r="C14" s="32"/>
      <c r="D14" s="33"/>
      <c r="E14" s="32"/>
      <c r="F14" s="32"/>
    </row>
    <row r="15" spans="1:6" x14ac:dyDescent="0.25">
      <c r="A15" s="50" t="s">
        <v>102</v>
      </c>
      <c r="B15" s="15"/>
      <c r="C15" s="16"/>
      <c r="D15" s="49" t="s">
        <v>23</v>
      </c>
      <c r="E15" s="15" t="s">
        <v>106</v>
      </c>
      <c r="F15" s="15" t="s">
        <v>14</v>
      </c>
    </row>
    <row r="16" spans="1:6" x14ac:dyDescent="0.25">
      <c r="A16" s="50" t="s">
        <v>0</v>
      </c>
      <c r="B16" s="15"/>
      <c r="C16" s="15" t="str">
        <f>'E-pakalpojums'!$C$10&amp;"-IDDVFORM2-"&amp;C15</f>
        <v>URN:IVIS:100001:EP-EPXXX-v1-0-IDDVFORM2-</v>
      </c>
      <c r="D16" s="49" t="s">
        <v>23</v>
      </c>
      <c r="E16" s="15" t="s">
        <v>98</v>
      </c>
      <c r="F16" s="15" t="s">
        <v>0</v>
      </c>
    </row>
    <row r="17" spans="1:6" x14ac:dyDescent="0.25">
      <c r="A17" s="50" t="s">
        <v>90</v>
      </c>
      <c r="B17" s="15"/>
      <c r="C17" s="16"/>
      <c r="D17" s="49" t="s">
        <v>23</v>
      </c>
      <c r="E17" s="67"/>
      <c r="F17" s="15" t="s">
        <v>93</v>
      </c>
    </row>
    <row r="18" spans="1:6" x14ac:dyDescent="0.25">
      <c r="A18" s="50" t="s">
        <v>91</v>
      </c>
      <c r="B18" s="15"/>
      <c r="C18" s="16"/>
      <c r="D18" s="49" t="s">
        <v>22</v>
      </c>
      <c r="E18" s="68"/>
      <c r="F18" s="15" t="s">
        <v>94</v>
      </c>
    </row>
    <row r="19" spans="1:6" x14ac:dyDescent="0.25">
      <c r="A19" s="50" t="s">
        <v>92</v>
      </c>
      <c r="B19" s="15"/>
      <c r="C19" s="16"/>
      <c r="D19" s="49" t="s">
        <v>22</v>
      </c>
      <c r="E19" s="69"/>
      <c r="F19" s="15" t="s">
        <v>95</v>
      </c>
    </row>
    <row r="20" spans="1:6" ht="42" customHeight="1" x14ac:dyDescent="0.25">
      <c r="A20" s="50" t="s">
        <v>134</v>
      </c>
      <c r="B20" s="15"/>
      <c r="C20" s="16"/>
      <c r="D20" s="49" t="s">
        <v>22</v>
      </c>
      <c r="E20" s="15"/>
      <c r="F20" s="15" t="s">
        <v>111</v>
      </c>
    </row>
    <row r="21" spans="1:6" ht="42" customHeight="1" x14ac:dyDescent="0.25">
      <c r="A21" s="50" t="s">
        <v>135</v>
      </c>
      <c r="B21" s="15"/>
      <c r="C21" s="16"/>
      <c r="D21" s="49" t="s">
        <v>22</v>
      </c>
      <c r="E21" s="15"/>
      <c r="F21" s="15" t="s">
        <v>112</v>
      </c>
    </row>
    <row r="22" spans="1:6" ht="42" customHeight="1" x14ac:dyDescent="0.25">
      <c r="A22" s="50" t="s">
        <v>136</v>
      </c>
      <c r="B22" s="15"/>
      <c r="C22" s="16"/>
      <c r="D22" s="49" t="s">
        <v>22</v>
      </c>
      <c r="E22" s="15"/>
      <c r="F22" s="15" t="s">
        <v>113</v>
      </c>
    </row>
    <row r="23" spans="1:6" ht="30" x14ac:dyDescent="0.25">
      <c r="A23" s="47" t="s">
        <v>35</v>
      </c>
      <c r="B23" s="61"/>
      <c r="C23" s="62" t="s">
        <v>142</v>
      </c>
      <c r="D23" s="48" t="s">
        <v>23</v>
      </c>
      <c r="E23" s="63" t="s">
        <v>160</v>
      </c>
      <c r="F23" s="61" t="s">
        <v>158</v>
      </c>
    </row>
    <row r="24" spans="1:6" s="64" customFormat="1" ht="15.75" thickBot="1" x14ac:dyDescent="0.3"/>
    <row r="25" spans="1:6" x14ac:dyDescent="0.25">
      <c r="A25" s="34" t="str">
        <f>"IDDV2 forma #"&amp;(COUNTIF(A$1:A24, "IDDV2 forma #*")+1)</f>
        <v>IDDV2 forma #3</v>
      </c>
      <c r="B25" s="32"/>
      <c r="C25" s="32"/>
      <c r="D25" s="33"/>
      <c r="E25" s="32"/>
      <c r="F25" s="32"/>
    </row>
    <row r="26" spans="1:6" x14ac:dyDescent="0.25">
      <c r="A26" s="50" t="s">
        <v>102</v>
      </c>
      <c r="B26" s="15"/>
      <c r="C26" s="16"/>
      <c r="D26" s="49" t="s">
        <v>23</v>
      </c>
      <c r="E26" s="15" t="s">
        <v>106</v>
      </c>
      <c r="F26" s="15" t="s">
        <v>14</v>
      </c>
    </row>
    <row r="27" spans="1:6" x14ac:dyDescent="0.25">
      <c r="A27" s="50" t="s">
        <v>0</v>
      </c>
      <c r="B27" s="15"/>
      <c r="C27" s="15" t="str">
        <f>'E-pakalpojums'!$C$10&amp;"-IDDVFORM2-"&amp;C26</f>
        <v>URN:IVIS:100001:EP-EPXXX-v1-0-IDDVFORM2-</v>
      </c>
      <c r="D27" s="49" t="s">
        <v>23</v>
      </c>
      <c r="E27" s="15" t="s">
        <v>98</v>
      </c>
      <c r="F27" s="15" t="s">
        <v>0</v>
      </c>
    </row>
    <row r="28" spans="1:6" x14ac:dyDescent="0.25">
      <c r="A28" s="50" t="s">
        <v>90</v>
      </c>
      <c r="B28" s="15"/>
      <c r="C28" s="16"/>
      <c r="D28" s="49" t="s">
        <v>23</v>
      </c>
      <c r="E28" s="67"/>
      <c r="F28" s="15" t="s">
        <v>93</v>
      </c>
    </row>
    <row r="29" spans="1:6" x14ac:dyDescent="0.25">
      <c r="A29" s="50" t="s">
        <v>91</v>
      </c>
      <c r="B29" s="15"/>
      <c r="C29" s="16"/>
      <c r="D29" s="49" t="s">
        <v>22</v>
      </c>
      <c r="E29" s="68"/>
      <c r="F29" s="15" t="s">
        <v>94</v>
      </c>
    </row>
    <row r="30" spans="1:6" x14ac:dyDescent="0.25">
      <c r="A30" s="50" t="s">
        <v>92</v>
      </c>
      <c r="B30" s="15"/>
      <c r="C30" s="16"/>
      <c r="D30" s="49" t="s">
        <v>22</v>
      </c>
      <c r="E30" s="69"/>
      <c r="F30" s="15" t="s">
        <v>95</v>
      </c>
    </row>
    <row r="31" spans="1:6" ht="42" customHeight="1" x14ac:dyDescent="0.25">
      <c r="A31" s="50" t="s">
        <v>134</v>
      </c>
      <c r="B31" s="15"/>
      <c r="C31" s="16"/>
      <c r="D31" s="49" t="s">
        <v>22</v>
      </c>
      <c r="E31" s="15"/>
      <c r="F31" s="15" t="s">
        <v>111</v>
      </c>
    </row>
    <row r="32" spans="1:6" ht="42" customHeight="1" x14ac:dyDescent="0.25">
      <c r="A32" s="50" t="s">
        <v>135</v>
      </c>
      <c r="B32" s="15"/>
      <c r="C32" s="16"/>
      <c r="D32" s="49" t="s">
        <v>22</v>
      </c>
      <c r="E32" s="15"/>
      <c r="F32" s="15" t="s">
        <v>112</v>
      </c>
    </row>
    <row r="33" spans="1:6" ht="42" customHeight="1" x14ac:dyDescent="0.25">
      <c r="A33" s="50" t="s">
        <v>136</v>
      </c>
      <c r="B33" s="15"/>
      <c r="C33" s="16"/>
      <c r="D33" s="49" t="s">
        <v>22</v>
      </c>
      <c r="E33" s="15"/>
      <c r="F33" s="15" t="s">
        <v>113</v>
      </c>
    </row>
    <row r="34" spans="1:6" ht="30" x14ac:dyDescent="0.25">
      <c r="A34" s="47" t="s">
        <v>35</v>
      </c>
      <c r="B34" s="61"/>
      <c r="C34" s="62" t="s">
        <v>142</v>
      </c>
      <c r="D34" s="48" t="s">
        <v>23</v>
      </c>
      <c r="E34" s="63" t="s">
        <v>160</v>
      </c>
      <c r="F34" s="61" t="s">
        <v>158</v>
      </c>
    </row>
    <row r="35" spans="1:6" s="64" customFormat="1" ht="15.75" thickBot="1" x14ac:dyDescent="0.3"/>
    <row r="36" spans="1:6" x14ac:dyDescent="0.25">
      <c r="A36" s="34" t="str">
        <f>"IDDV2 forma #"&amp;(COUNTIF(A$1:A35, "IDDV2 forma #*")+1)</f>
        <v>IDDV2 forma #4</v>
      </c>
      <c r="B36" s="32"/>
      <c r="C36" s="32"/>
      <c r="D36" s="33"/>
      <c r="E36" s="32"/>
      <c r="F36" s="32"/>
    </row>
    <row r="37" spans="1:6" x14ac:dyDescent="0.25">
      <c r="A37" s="50" t="s">
        <v>102</v>
      </c>
      <c r="B37" s="15"/>
      <c r="C37" s="16"/>
      <c r="D37" s="49" t="s">
        <v>23</v>
      </c>
      <c r="E37" s="15" t="s">
        <v>106</v>
      </c>
      <c r="F37" s="15" t="s">
        <v>14</v>
      </c>
    </row>
    <row r="38" spans="1:6" x14ac:dyDescent="0.25">
      <c r="A38" s="50" t="s">
        <v>0</v>
      </c>
      <c r="B38" s="15"/>
      <c r="C38" s="15" t="str">
        <f>'E-pakalpojums'!$C$10&amp;"-IDDVFORM2-"&amp;C37</f>
        <v>URN:IVIS:100001:EP-EPXXX-v1-0-IDDVFORM2-</v>
      </c>
      <c r="D38" s="49" t="s">
        <v>23</v>
      </c>
      <c r="E38" s="15" t="s">
        <v>98</v>
      </c>
      <c r="F38" s="15" t="s">
        <v>0</v>
      </c>
    </row>
    <row r="39" spans="1:6" x14ac:dyDescent="0.25">
      <c r="A39" s="50" t="s">
        <v>90</v>
      </c>
      <c r="B39" s="15"/>
      <c r="C39" s="16"/>
      <c r="D39" s="49" t="s">
        <v>23</v>
      </c>
      <c r="E39" s="67"/>
      <c r="F39" s="15" t="s">
        <v>93</v>
      </c>
    </row>
    <row r="40" spans="1:6" x14ac:dyDescent="0.25">
      <c r="A40" s="50" t="s">
        <v>91</v>
      </c>
      <c r="B40" s="15"/>
      <c r="C40" s="16"/>
      <c r="D40" s="49" t="s">
        <v>22</v>
      </c>
      <c r="E40" s="68"/>
      <c r="F40" s="15" t="s">
        <v>94</v>
      </c>
    </row>
    <row r="41" spans="1:6" x14ac:dyDescent="0.25">
      <c r="A41" s="50" t="s">
        <v>92</v>
      </c>
      <c r="B41" s="15"/>
      <c r="C41" s="16"/>
      <c r="D41" s="49" t="s">
        <v>22</v>
      </c>
      <c r="E41" s="69"/>
      <c r="F41" s="15" t="s">
        <v>95</v>
      </c>
    </row>
    <row r="42" spans="1:6" ht="42" customHeight="1" x14ac:dyDescent="0.25">
      <c r="A42" s="50" t="s">
        <v>134</v>
      </c>
      <c r="B42" s="15"/>
      <c r="C42" s="16"/>
      <c r="D42" s="49" t="s">
        <v>22</v>
      </c>
      <c r="E42" s="15"/>
      <c r="F42" s="15" t="s">
        <v>111</v>
      </c>
    </row>
    <row r="43" spans="1:6" ht="42" customHeight="1" x14ac:dyDescent="0.25">
      <c r="A43" s="50" t="s">
        <v>135</v>
      </c>
      <c r="B43" s="15"/>
      <c r="C43" s="16"/>
      <c r="D43" s="49" t="s">
        <v>22</v>
      </c>
      <c r="E43" s="15"/>
      <c r="F43" s="15" t="s">
        <v>112</v>
      </c>
    </row>
    <row r="44" spans="1:6" ht="42" customHeight="1" x14ac:dyDescent="0.25">
      <c r="A44" s="50" t="s">
        <v>136</v>
      </c>
      <c r="B44" s="15"/>
      <c r="C44" s="16"/>
      <c r="D44" s="49" t="s">
        <v>22</v>
      </c>
      <c r="E44" s="15"/>
      <c r="F44" s="15" t="s">
        <v>113</v>
      </c>
    </row>
    <row r="45" spans="1:6" ht="30" x14ac:dyDescent="0.25">
      <c r="A45" s="47" t="s">
        <v>35</v>
      </c>
      <c r="B45" s="61"/>
      <c r="C45" s="62" t="s">
        <v>142</v>
      </c>
      <c r="D45" s="48" t="s">
        <v>23</v>
      </c>
      <c r="E45" s="63" t="s">
        <v>160</v>
      </c>
      <c r="F45" s="61" t="s">
        <v>158</v>
      </c>
    </row>
    <row r="46" spans="1:6" s="64" customFormat="1" ht="15.75" thickBot="1" x14ac:dyDescent="0.3"/>
    <row r="47" spans="1:6" x14ac:dyDescent="0.25">
      <c r="A47" s="34" t="str">
        <f>"IDDV2 forma #"&amp;(COUNTIF(A$1:A46, "IDDV2 forma #*")+1)</f>
        <v>IDDV2 forma #5</v>
      </c>
      <c r="B47" s="32"/>
      <c r="C47" s="32"/>
      <c r="D47" s="33"/>
      <c r="E47" s="32"/>
      <c r="F47" s="32"/>
    </row>
    <row r="48" spans="1:6" x14ac:dyDescent="0.25">
      <c r="A48" s="50" t="s">
        <v>102</v>
      </c>
      <c r="B48" s="15"/>
      <c r="C48" s="16"/>
      <c r="D48" s="49" t="s">
        <v>23</v>
      </c>
      <c r="E48" s="15" t="s">
        <v>106</v>
      </c>
      <c r="F48" s="15" t="s">
        <v>14</v>
      </c>
    </row>
    <row r="49" spans="1:6" x14ac:dyDescent="0.25">
      <c r="A49" s="50" t="s">
        <v>0</v>
      </c>
      <c r="B49" s="15"/>
      <c r="C49" s="15" t="str">
        <f>'E-pakalpojums'!$C$10&amp;"-IDDVFORM2-"&amp;C48</f>
        <v>URN:IVIS:100001:EP-EPXXX-v1-0-IDDVFORM2-</v>
      </c>
      <c r="D49" s="49" t="s">
        <v>23</v>
      </c>
      <c r="E49" s="15" t="s">
        <v>98</v>
      </c>
      <c r="F49" s="15" t="s">
        <v>0</v>
      </c>
    </row>
    <row r="50" spans="1:6" x14ac:dyDescent="0.25">
      <c r="A50" s="50" t="s">
        <v>90</v>
      </c>
      <c r="B50" s="15"/>
      <c r="C50" s="16"/>
      <c r="D50" s="49" t="s">
        <v>23</v>
      </c>
      <c r="E50" s="67"/>
      <c r="F50" s="15" t="s">
        <v>93</v>
      </c>
    </row>
    <row r="51" spans="1:6" x14ac:dyDescent="0.25">
      <c r="A51" s="50" t="s">
        <v>91</v>
      </c>
      <c r="B51" s="15"/>
      <c r="C51" s="16"/>
      <c r="D51" s="49" t="s">
        <v>22</v>
      </c>
      <c r="E51" s="68"/>
      <c r="F51" s="15" t="s">
        <v>94</v>
      </c>
    </row>
    <row r="52" spans="1:6" x14ac:dyDescent="0.25">
      <c r="A52" s="50" t="s">
        <v>92</v>
      </c>
      <c r="B52" s="15"/>
      <c r="C52" s="16"/>
      <c r="D52" s="49" t="s">
        <v>22</v>
      </c>
      <c r="E52" s="69"/>
      <c r="F52" s="15" t="s">
        <v>95</v>
      </c>
    </row>
    <row r="53" spans="1:6" ht="42" customHeight="1" x14ac:dyDescent="0.25">
      <c r="A53" s="50" t="s">
        <v>134</v>
      </c>
      <c r="B53" s="15"/>
      <c r="C53" s="16"/>
      <c r="D53" s="49" t="s">
        <v>22</v>
      </c>
      <c r="E53" s="15"/>
      <c r="F53" s="15" t="s">
        <v>111</v>
      </c>
    </row>
    <row r="54" spans="1:6" ht="42" customHeight="1" x14ac:dyDescent="0.25">
      <c r="A54" s="50" t="s">
        <v>135</v>
      </c>
      <c r="B54" s="15"/>
      <c r="C54" s="16"/>
      <c r="D54" s="49" t="s">
        <v>22</v>
      </c>
      <c r="E54" s="15"/>
      <c r="F54" s="15" t="s">
        <v>112</v>
      </c>
    </row>
    <row r="55" spans="1:6" ht="42" customHeight="1" x14ac:dyDescent="0.25">
      <c r="A55" s="50" t="s">
        <v>136</v>
      </c>
      <c r="B55" s="15"/>
      <c r="C55" s="16"/>
      <c r="D55" s="49" t="s">
        <v>22</v>
      </c>
      <c r="E55" s="15"/>
      <c r="F55" s="15" t="s">
        <v>113</v>
      </c>
    </row>
    <row r="56" spans="1:6" ht="30" x14ac:dyDescent="0.25">
      <c r="A56" s="47" t="s">
        <v>35</v>
      </c>
      <c r="B56" s="61"/>
      <c r="C56" s="62" t="s">
        <v>142</v>
      </c>
      <c r="D56" s="48" t="s">
        <v>23</v>
      </c>
      <c r="E56" s="63" t="s">
        <v>160</v>
      </c>
      <c r="F56" s="61" t="s">
        <v>158</v>
      </c>
    </row>
    <row r="57" spans="1:6" s="64" customFormat="1" ht="15.75" thickBot="1" x14ac:dyDescent="0.3"/>
  </sheetData>
  <sheetProtection password="DE89" sheet="1" objects="1" scenarios="1"/>
  <mergeCells count="5">
    <mergeCell ref="E6:E8"/>
    <mergeCell ref="E17:E19"/>
    <mergeCell ref="E28:E30"/>
    <mergeCell ref="E39:E41"/>
    <mergeCell ref="E50:E52"/>
  </mergeCells>
  <conditionalFormatting sqref="C4:C12">
    <cfRule type="expression" dxfId="179" priority="107">
      <formula>$D4="Jā"</formula>
    </cfRule>
  </conditionalFormatting>
  <conditionalFormatting sqref="C7">
    <cfRule type="expression" dxfId="178" priority="104">
      <formula>($C4="")</formula>
    </cfRule>
  </conditionalFormatting>
  <conditionalFormatting sqref="C8">
    <cfRule type="expression" dxfId="177" priority="105">
      <formula>($C4="")</formula>
    </cfRule>
  </conditionalFormatting>
  <conditionalFormatting sqref="C6">
    <cfRule type="expression" dxfId="176" priority="103">
      <formula>($C4="")</formula>
    </cfRule>
  </conditionalFormatting>
  <conditionalFormatting sqref="C9">
    <cfRule type="expression" dxfId="175" priority="106">
      <formula>($C4="")</formula>
    </cfRule>
  </conditionalFormatting>
  <conditionalFormatting sqref="C11">
    <cfRule type="expression" dxfId="174" priority="33">
      <formula>($C4="")</formula>
    </cfRule>
  </conditionalFormatting>
  <conditionalFormatting sqref="C10">
    <cfRule type="expression" dxfId="173" priority="62">
      <formula>($C4="")</formula>
    </cfRule>
  </conditionalFormatting>
  <conditionalFormatting sqref="C12">
    <cfRule type="expression" dxfId="172" priority="295">
      <formula>($C4="")</formula>
    </cfRule>
  </conditionalFormatting>
  <conditionalFormatting sqref="C15:C23">
    <cfRule type="expression" dxfId="171" priority="31">
      <formula>$D15="Jā"</formula>
    </cfRule>
  </conditionalFormatting>
  <conditionalFormatting sqref="C18">
    <cfRule type="expression" dxfId="170" priority="28">
      <formula>($C15="")</formula>
    </cfRule>
  </conditionalFormatting>
  <conditionalFormatting sqref="C19">
    <cfRule type="expression" dxfId="169" priority="29">
      <formula>($C15="")</formula>
    </cfRule>
  </conditionalFormatting>
  <conditionalFormatting sqref="C17">
    <cfRule type="expression" dxfId="168" priority="27">
      <formula>($C15="")</formula>
    </cfRule>
  </conditionalFormatting>
  <conditionalFormatting sqref="C20">
    <cfRule type="expression" dxfId="167" priority="30">
      <formula>($C15="")</formula>
    </cfRule>
  </conditionalFormatting>
  <conditionalFormatting sqref="C22">
    <cfRule type="expression" dxfId="166" priority="25">
      <formula>($C15="")</formula>
    </cfRule>
  </conditionalFormatting>
  <conditionalFormatting sqref="C21">
    <cfRule type="expression" dxfId="165" priority="26">
      <formula>($C15="")</formula>
    </cfRule>
  </conditionalFormatting>
  <conditionalFormatting sqref="C23">
    <cfRule type="expression" dxfId="164" priority="32">
      <formula>($C15="")</formula>
    </cfRule>
  </conditionalFormatting>
  <conditionalFormatting sqref="C26:C34">
    <cfRule type="expression" dxfId="163" priority="23">
      <formula>$D26="Jā"</formula>
    </cfRule>
  </conditionalFormatting>
  <conditionalFormatting sqref="C29">
    <cfRule type="expression" dxfId="162" priority="20">
      <formula>($C26="")</formula>
    </cfRule>
  </conditionalFormatting>
  <conditionalFormatting sqref="C30">
    <cfRule type="expression" dxfId="161" priority="21">
      <formula>($C26="")</formula>
    </cfRule>
  </conditionalFormatting>
  <conditionalFormatting sqref="C28">
    <cfRule type="expression" dxfId="160" priority="19">
      <formula>($C26="")</formula>
    </cfRule>
  </conditionalFormatting>
  <conditionalFormatting sqref="C31">
    <cfRule type="expression" dxfId="159" priority="22">
      <formula>($C26="")</formula>
    </cfRule>
  </conditionalFormatting>
  <conditionalFormatting sqref="C33">
    <cfRule type="expression" dxfId="158" priority="17">
      <formula>($C26="")</formula>
    </cfRule>
  </conditionalFormatting>
  <conditionalFormatting sqref="C32">
    <cfRule type="expression" dxfId="157" priority="18">
      <formula>($C26="")</formula>
    </cfRule>
  </conditionalFormatting>
  <conditionalFormatting sqref="C34">
    <cfRule type="expression" dxfId="156" priority="24">
      <formula>($C26="")</formula>
    </cfRule>
  </conditionalFormatting>
  <conditionalFormatting sqref="C37:C45">
    <cfRule type="expression" dxfId="155" priority="15">
      <formula>$D37="Jā"</formula>
    </cfRule>
  </conditionalFormatting>
  <conditionalFormatting sqref="C40">
    <cfRule type="expression" dxfId="154" priority="12">
      <formula>($C37="")</formula>
    </cfRule>
  </conditionalFormatting>
  <conditionalFormatting sqref="C41">
    <cfRule type="expression" dxfId="153" priority="13">
      <formula>($C37="")</formula>
    </cfRule>
  </conditionalFormatting>
  <conditionalFormatting sqref="C39">
    <cfRule type="expression" dxfId="152" priority="11">
      <formula>($C37="")</formula>
    </cfRule>
  </conditionalFormatting>
  <conditionalFormatting sqref="C42">
    <cfRule type="expression" dxfId="151" priority="14">
      <formula>($C37="")</formula>
    </cfRule>
  </conditionalFormatting>
  <conditionalFormatting sqref="C44">
    <cfRule type="expression" dxfId="150" priority="9">
      <formula>($C37="")</formula>
    </cfRule>
  </conditionalFormatting>
  <conditionalFormatting sqref="C43">
    <cfRule type="expression" dxfId="149" priority="10">
      <formula>($C37="")</formula>
    </cfRule>
  </conditionalFormatting>
  <conditionalFormatting sqref="C45">
    <cfRule type="expression" dxfId="148" priority="16">
      <formula>($C37="")</formula>
    </cfRule>
  </conditionalFormatting>
  <conditionalFormatting sqref="C48:C56">
    <cfRule type="expression" dxfId="147" priority="7">
      <formula>$D48="Jā"</formula>
    </cfRule>
  </conditionalFormatting>
  <conditionalFormatting sqref="C51">
    <cfRule type="expression" dxfId="146" priority="4">
      <formula>($C48="")</formula>
    </cfRule>
  </conditionalFormatting>
  <conditionalFormatting sqref="C52">
    <cfRule type="expression" dxfId="145" priority="5">
      <formula>($C48="")</formula>
    </cfRule>
  </conditionalFormatting>
  <conditionalFormatting sqref="C50">
    <cfRule type="expression" dxfId="144" priority="3">
      <formula>($C48="")</formula>
    </cfRule>
  </conditionalFormatting>
  <conditionalFormatting sqref="C53">
    <cfRule type="expression" dxfId="143" priority="6">
      <formula>($C48="")</formula>
    </cfRule>
  </conditionalFormatting>
  <conditionalFormatting sqref="C55">
    <cfRule type="expression" dxfId="142" priority="1">
      <formula>($C48="")</formula>
    </cfRule>
  </conditionalFormatting>
  <conditionalFormatting sqref="C54">
    <cfRule type="expression" dxfId="141" priority="2">
      <formula>($C48="")</formula>
    </cfRule>
  </conditionalFormatting>
  <conditionalFormatting sqref="C56">
    <cfRule type="expression" dxfId="140" priority="8">
      <formula>($C48="")</formula>
    </cfRule>
  </conditionalFormatting>
  <dataValidations count="2">
    <dataValidation type="list" allowBlank="1" showInputMessage="1" showErrorMessage="1" sqref="C12 C23 C34 C45 C56">
      <formula1>VISS_CDN_Versions</formula1>
    </dataValidation>
    <dataValidation type="textLength" operator="lessThanOrEqual" allowBlank="1" showInputMessage="1" showErrorMessage="1" error="Garums līdz 15 simboliem" sqref="C4 C15 C26 C37 C48">
      <formula1>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/>
  </sheetViews>
  <sheetFormatPr defaultRowHeight="15" x14ac:dyDescent="0.25"/>
  <cols>
    <col min="1" max="1" width="27" style="4" bestFit="1" customWidth="1"/>
    <col min="2" max="2" width="3.42578125" style="4" customWidth="1"/>
    <col min="3" max="3" width="97.140625" style="4" customWidth="1"/>
    <col min="4" max="4" width="8.28515625" style="4" bestFit="1" customWidth="1"/>
    <col min="5" max="5" width="57.5703125" style="4" bestFit="1" customWidth="1"/>
    <col min="6" max="6" width="14.42578125" style="4" bestFit="1" customWidth="1"/>
    <col min="7" max="16384" width="9.140625" style="4"/>
  </cols>
  <sheetData>
    <row r="1" spans="1:6" ht="21.75" thickBot="1" x14ac:dyDescent="0.3">
      <c r="A1" s="5" t="s">
        <v>107</v>
      </c>
      <c r="B1" s="6"/>
      <c r="C1" s="6"/>
      <c r="D1" s="7"/>
      <c r="E1" s="6"/>
      <c r="F1" s="6"/>
    </row>
    <row r="2" spans="1:6" x14ac:dyDescent="0.25">
      <c r="A2" s="11" t="s">
        <v>1</v>
      </c>
      <c r="B2" s="12"/>
      <c r="C2" s="12" t="s">
        <v>2</v>
      </c>
      <c r="D2" s="13" t="s">
        <v>21</v>
      </c>
      <c r="E2" s="12" t="s">
        <v>3</v>
      </c>
      <c r="F2" s="12" t="s">
        <v>4</v>
      </c>
    </row>
    <row r="3" spans="1:6" x14ac:dyDescent="0.25">
      <c r="A3" s="34" t="str">
        <f>"KDV forma #"&amp;(COUNTIF(A$1:A2, "KDV forma #*")+1)</f>
        <v>KDV forma #1</v>
      </c>
      <c r="B3" s="32"/>
      <c r="C3" s="32"/>
      <c r="D3" s="33"/>
      <c r="E3" s="32"/>
      <c r="F3" s="32"/>
    </row>
    <row r="4" spans="1:6" x14ac:dyDescent="0.25">
      <c r="A4" s="30" t="s">
        <v>102</v>
      </c>
      <c r="B4" s="15"/>
      <c r="C4" s="16"/>
      <c r="D4" s="31" t="s">
        <v>23</v>
      </c>
      <c r="E4" s="15" t="s">
        <v>108</v>
      </c>
      <c r="F4" s="15" t="s">
        <v>14</v>
      </c>
    </row>
    <row r="5" spans="1:6" x14ac:dyDescent="0.25">
      <c r="A5" s="30" t="s">
        <v>0</v>
      </c>
      <c r="B5" s="15"/>
      <c r="C5" s="15" t="str">
        <f>'E-pakalpojums'!$C$10&amp;"-EPAKFORM-"&amp;C4</f>
        <v>URN:IVIS:100001:EP-EPXXX-v1-0-EPAKFORM-</v>
      </c>
      <c r="D5" s="31" t="s">
        <v>23</v>
      </c>
      <c r="E5" s="15" t="s">
        <v>98</v>
      </c>
      <c r="F5" s="15" t="s">
        <v>0</v>
      </c>
    </row>
    <row r="6" spans="1:6" x14ac:dyDescent="0.25">
      <c r="A6" s="30" t="s">
        <v>90</v>
      </c>
      <c r="B6" s="15"/>
      <c r="C6" s="16"/>
      <c r="D6" s="31" t="s">
        <v>23</v>
      </c>
      <c r="E6" s="67"/>
      <c r="F6" s="15" t="s">
        <v>93</v>
      </c>
    </row>
    <row r="7" spans="1:6" x14ac:dyDescent="0.25">
      <c r="A7" s="30" t="s">
        <v>91</v>
      </c>
      <c r="B7" s="15"/>
      <c r="C7" s="16"/>
      <c r="D7" s="31" t="s">
        <v>22</v>
      </c>
      <c r="E7" s="68"/>
      <c r="F7" s="15" t="s">
        <v>94</v>
      </c>
    </row>
    <row r="8" spans="1:6" x14ac:dyDescent="0.25">
      <c r="A8" s="30" t="s">
        <v>92</v>
      </c>
      <c r="B8" s="15"/>
      <c r="C8" s="16"/>
      <c r="D8" s="31" t="s">
        <v>22</v>
      </c>
      <c r="E8" s="69"/>
      <c r="F8" s="15" t="s">
        <v>95</v>
      </c>
    </row>
    <row r="9" spans="1:6" ht="42" customHeight="1" x14ac:dyDescent="0.25">
      <c r="A9" s="30" t="s">
        <v>134</v>
      </c>
      <c r="B9" s="15"/>
      <c r="C9" s="16"/>
      <c r="D9" s="31" t="s">
        <v>22</v>
      </c>
      <c r="E9" s="15"/>
      <c r="F9" s="15" t="s">
        <v>111</v>
      </c>
    </row>
    <row r="10" spans="1:6" ht="42" customHeight="1" x14ac:dyDescent="0.25">
      <c r="A10" s="44" t="s">
        <v>135</v>
      </c>
      <c r="B10" s="15"/>
      <c r="C10" s="16"/>
      <c r="D10" s="43" t="s">
        <v>22</v>
      </c>
      <c r="E10" s="15"/>
      <c r="F10" s="15" t="s">
        <v>112</v>
      </c>
    </row>
    <row r="11" spans="1:6" ht="42" customHeight="1" x14ac:dyDescent="0.25">
      <c r="A11" s="44" t="s">
        <v>136</v>
      </c>
      <c r="B11" s="15"/>
      <c r="C11" s="16"/>
      <c r="D11" s="43" t="s">
        <v>22</v>
      </c>
      <c r="E11" s="15"/>
      <c r="F11" s="15" t="s">
        <v>113</v>
      </c>
    </row>
    <row r="12" spans="1:6" ht="15.75" thickBot="1" x14ac:dyDescent="0.3"/>
    <row r="13" spans="1:6" x14ac:dyDescent="0.25">
      <c r="A13" s="11" t="s">
        <v>1</v>
      </c>
      <c r="B13" s="12"/>
      <c r="C13" s="12" t="s">
        <v>2</v>
      </c>
      <c r="D13" s="13" t="s">
        <v>21</v>
      </c>
      <c r="E13" s="12" t="s">
        <v>3</v>
      </c>
      <c r="F13" s="12" t="s">
        <v>4</v>
      </c>
    </row>
    <row r="14" spans="1:6" x14ac:dyDescent="0.25">
      <c r="A14" s="34" t="str">
        <f>"KDV forma #"&amp;(COUNTIF(A$1:A13, "KDV forma #*")+1)</f>
        <v>KDV forma #2</v>
      </c>
      <c r="B14" s="32"/>
      <c r="C14" s="32"/>
      <c r="D14" s="33"/>
      <c r="E14" s="32"/>
      <c r="F14" s="32"/>
    </row>
    <row r="15" spans="1:6" x14ac:dyDescent="0.25">
      <c r="A15" s="44" t="s">
        <v>102</v>
      </c>
      <c r="B15" s="15"/>
      <c r="C15" s="16"/>
      <c r="D15" s="43" t="s">
        <v>23</v>
      </c>
      <c r="E15" s="15" t="s">
        <v>108</v>
      </c>
      <c r="F15" s="15" t="s">
        <v>14</v>
      </c>
    </row>
    <row r="16" spans="1:6" x14ac:dyDescent="0.25">
      <c r="A16" s="44" t="s">
        <v>0</v>
      </c>
      <c r="B16" s="15"/>
      <c r="C16" s="15" t="str">
        <f>'E-pakalpojums'!$C$10&amp;"-EPAKFORM-"&amp;C15</f>
        <v>URN:IVIS:100001:EP-EPXXX-v1-0-EPAKFORM-</v>
      </c>
      <c r="D16" s="43" t="s">
        <v>23</v>
      </c>
      <c r="E16" s="15" t="s">
        <v>98</v>
      </c>
      <c r="F16" s="15" t="s">
        <v>0</v>
      </c>
    </row>
    <row r="17" spans="1:6" x14ac:dyDescent="0.25">
      <c r="A17" s="44" t="s">
        <v>90</v>
      </c>
      <c r="B17" s="15"/>
      <c r="C17" s="16"/>
      <c r="D17" s="43" t="s">
        <v>23</v>
      </c>
      <c r="E17" s="67"/>
      <c r="F17" s="15" t="s">
        <v>93</v>
      </c>
    </row>
    <row r="18" spans="1:6" x14ac:dyDescent="0.25">
      <c r="A18" s="44" t="s">
        <v>91</v>
      </c>
      <c r="B18" s="15"/>
      <c r="C18" s="16"/>
      <c r="D18" s="43" t="s">
        <v>22</v>
      </c>
      <c r="E18" s="68"/>
      <c r="F18" s="15" t="s">
        <v>94</v>
      </c>
    </row>
    <row r="19" spans="1:6" x14ac:dyDescent="0.25">
      <c r="A19" s="44" t="s">
        <v>92</v>
      </c>
      <c r="B19" s="15"/>
      <c r="C19" s="16"/>
      <c r="D19" s="43" t="s">
        <v>22</v>
      </c>
      <c r="E19" s="69"/>
      <c r="F19" s="15" t="s">
        <v>95</v>
      </c>
    </row>
    <row r="20" spans="1:6" ht="42" customHeight="1" x14ac:dyDescent="0.25">
      <c r="A20" s="44" t="s">
        <v>134</v>
      </c>
      <c r="B20" s="15"/>
      <c r="C20" s="16"/>
      <c r="D20" s="43" t="s">
        <v>22</v>
      </c>
      <c r="E20" s="15"/>
      <c r="F20" s="15" t="s">
        <v>111</v>
      </c>
    </row>
    <row r="21" spans="1:6" ht="42" customHeight="1" x14ac:dyDescent="0.25">
      <c r="A21" s="44" t="s">
        <v>135</v>
      </c>
      <c r="B21" s="15"/>
      <c r="C21" s="16"/>
      <c r="D21" s="43" t="s">
        <v>22</v>
      </c>
      <c r="E21" s="15"/>
      <c r="F21" s="15" t="s">
        <v>112</v>
      </c>
    </row>
    <row r="22" spans="1:6" ht="42" customHeight="1" x14ac:dyDescent="0.25">
      <c r="A22" s="44" t="s">
        <v>136</v>
      </c>
      <c r="B22" s="15"/>
      <c r="C22" s="16"/>
      <c r="D22" s="43" t="s">
        <v>22</v>
      </c>
      <c r="E22" s="15"/>
      <c r="F22" s="15" t="s">
        <v>113</v>
      </c>
    </row>
    <row r="23" spans="1:6" ht="15.75" thickBot="1" x14ac:dyDescent="0.3"/>
    <row r="24" spans="1:6" x14ac:dyDescent="0.25">
      <c r="A24" s="11" t="s">
        <v>1</v>
      </c>
      <c r="B24" s="12"/>
      <c r="C24" s="12" t="s">
        <v>2</v>
      </c>
      <c r="D24" s="13" t="s">
        <v>21</v>
      </c>
      <c r="E24" s="12" t="s">
        <v>3</v>
      </c>
      <c r="F24" s="12" t="s">
        <v>4</v>
      </c>
    </row>
    <row r="25" spans="1:6" x14ac:dyDescent="0.25">
      <c r="A25" s="34" t="str">
        <f>"KDV forma #"&amp;(COUNTIF(A$1:A24, "KDV forma #*")+1)</f>
        <v>KDV forma #3</v>
      </c>
      <c r="B25" s="32"/>
      <c r="C25" s="32"/>
      <c r="D25" s="33"/>
      <c r="E25" s="32"/>
      <c r="F25" s="32"/>
    </row>
    <row r="26" spans="1:6" x14ac:dyDescent="0.25">
      <c r="A26" s="44" t="s">
        <v>102</v>
      </c>
      <c r="B26" s="15"/>
      <c r="C26" s="16"/>
      <c r="D26" s="43" t="s">
        <v>23</v>
      </c>
      <c r="E26" s="15" t="s">
        <v>108</v>
      </c>
      <c r="F26" s="15" t="s">
        <v>14</v>
      </c>
    </row>
    <row r="27" spans="1:6" x14ac:dyDescent="0.25">
      <c r="A27" s="44" t="s">
        <v>0</v>
      </c>
      <c r="B27" s="15"/>
      <c r="C27" s="15" t="str">
        <f>'E-pakalpojums'!$C$10&amp;"-EPAKFORM-"&amp;C26</f>
        <v>URN:IVIS:100001:EP-EPXXX-v1-0-EPAKFORM-</v>
      </c>
      <c r="D27" s="43" t="s">
        <v>23</v>
      </c>
      <c r="E27" s="15" t="s">
        <v>98</v>
      </c>
      <c r="F27" s="15" t="s">
        <v>0</v>
      </c>
    </row>
    <row r="28" spans="1:6" x14ac:dyDescent="0.25">
      <c r="A28" s="44" t="s">
        <v>90</v>
      </c>
      <c r="B28" s="15"/>
      <c r="C28" s="16"/>
      <c r="D28" s="43" t="s">
        <v>23</v>
      </c>
      <c r="E28" s="67"/>
      <c r="F28" s="15" t="s">
        <v>93</v>
      </c>
    </row>
    <row r="29" spans="1:6" x14ac:dyDescent="0.25">
      <c r="A29" s="44" t="s">
        <v>91</v>
      </c>
      <c r="B29" s="15"/>
      <c r="C29" s="16"/>
      <c r="D29" s="43" t="s">
        <v>22</v>
      </c>
      <c r="E29" s="68"/>
      <c r="F29" s="15" t="s">
        <v>94</v>
      </c>
    </row>
    <row r="30" spans="1:6" x14ac:dyDescent="0.25">
      <c r="A30" s="44" t="s">
        <v>92</v>
      </c>
      <c r="B30" s="15"/>
      <c r="C30" s="16"/>
      <c r="D30" s="43" t="s">
        <v>22</v>
      </c>
      <c r="E30" s="69"/>
      <c r="F30" s="15" t="s">
        <v>95</v>
      </c>
    </row>
    <row r="31" spans="1:6" ht="42" customHeight="1" x14ac:dyDescent="0.25">
      <c r="A31" s="44" t="s">
        <v>134</v>
      </c>
      <c r="B31" s="15"/>
      <c r="C31" s="16"/>
      <c r="D31" s="43" t="s">
        <v>22</v>
      </c>
      <c r="E31" s="15"/>
      <c r="F31" s="15" t="s">
        <v>111</v>
      </c>
    </row>
    <row r="32" spans="1:6" ht="42" customHeight="1" x14ac:dyDescent="0.25">
      <c r="A32" s="44" t="s">
        <v>135</v>
      </c>
      <c r="B32" s="15"/>
      <c r="C32" s="16"/>
      <c r="D32" s="43" t="s">
        <v>22</v>
      </c>
      <c r="E32" s="15"/>
      <c r="F32" s="15" t="s">
        <v>112</v>
      </c>
    </row>
    <row r="33" spans="1:6" ht="42" customHeight="1" x14ac:dyDescent="0.25">
      <c r="A33" s="44" t="s">
        <v>136</v>
      </c>
      <c r="B33" s="15"/>
      <c r="C33" s="16"/>
      <c r="D33" s="43" t="s">
        <v>22</v>
      </c>
      <c r="E33" s="15"/>
      <c r="F33" s="15" t="s">
        <v>113</v>
      </c>
    </row>
    <row r="34" spans="1:6" ht="15.75" thickBot="1" x14ac:dyDescent="0.3"/>
    <row r="35" spans="1:6" x14ac:dyDescent="0.25">
      <c r="A35" s="11" t="s">
        <v>1</v>
      </c>
      <c r="B35" s="12"/>
      <c r="C35" s="12" t="s">
        <v>2</v>
      </c>
      <c r="D35" s="13" t="s">
        <v>21</v>
      </c>
      <c r="E35" s="12" t="s">
        <v>3</v>
      </c>
      <c r="F35" s="12" t="s">
        <v>4</v>
      </c>
    </row>
    <row r="36" spans="1:6" x14ac:dyDescent="0.25">
      <c r="A36" s="34" t="str">
        <f>"KDV forma #"&amp;(COUNTIF(A$1:A35, "KDV forma #*")+1)</f>
        <v>KDV forma #4</v>
      </c>
      <c r="B36" s="32"/>
      <c r="C36" s="32"/>
      <c r="D36" s="33"/>
      <c r="E36" s="32"/>
      <c r="F36" s="32"/>
    </row>
    <row r="37" spans="1:6" x14ac:dyDescent="0.25">
      <c r="A37" s="44" t="s">
        <v>102</v>
      </c>
      <c r="B37" s="15"/>
      <c r="C37" s="16"/>
      <c r="D37" s="43" t="s">
        <v>23</v>
      </c>
      <c r="E37" s="15" t="s">
        <v>108</v>
      </c>
      <c r="F37" s="15" t="s">
        <v>14</v>
      </c>
    </row>
    <row r="38" spans="1:6" x14ac:dyDescent="0.25">
      <c r="A38" s="44" t="s">
        <v>0</v>
      </c>
      <c r="B38" s="15"/>
      <c r="C38" s="15" t="str">
        <f>'E-pakalpojums'!$C$10&amp;"-EPAKFORM-"&amp;C37</f>
        <v>URN:IVIS:100001:EP-EPXXX-v1-0-EPAKFORM-</v>
      </c>
      <c r="D38" s="43" t="s">
        <v>23</v>
      </c>
      <c r="E38" s="15" t="s">
        <v>98</v>
      </c>
      <c r="F38" s="15" t="s">
        <v>0</v>
      </c>
    </row>
    <row r="39" spans="1:6" x14ac:dyDescent="0.25">
      <c r="A39" s="44" t="s">
        <v>90</v>
      </c>
      <c r="B39" s="15"/>
      <c r="C39" s="16"/>
      <c r="D39" s="43" t="s">
        <v>23</v>
      </c>
      <c r="E39" s="67"/>
      <c r="F39" s="15" t="s">
        <v>93</v>
      </c>
    </row>
    <row r="40" spans="1:6" x14ac:dyDescent="0.25">
      <c r="A40" s="44" t="s">
        <v>91</v>
      </c>
      <c r="B40" s="15"/>
      <c r="C40" s="16"/>
      <c r="D40" s="43" t="s">
        <v>22</v>
      </c>
      <c r="E40" s="68"/>
      <c r="F40" s="15" t="s">
        <v>94</v>
      </c>
    </row>
    <row r="41" spans="1:6" x14ac:dyDescent="0.25">
      <c r="A41" s="44" t="s">
        <v>92</v>
      </c>
      <c r="B41" s="15"/>
      <c r="C41" s="16"/>
      <c r="D41" s="43" t="s">
        <v>22</v>
      </c>
      <c r="E41" s="69"/>
      <c r="F41" s="15" t="s">
        <v>95</v>
      </c>
    </row>
    <row r="42" spans="1:6" ht="42" customHeight="1" x14ac:dyDescent="0.25">
      <c r="A42" s="44" t="s">
        <v>134</v>
      </c>
      <c r="B42" s="15"/>
      <c r="C42" s="16"/>
      <c r="D42" s="43" t="s">
        <v>22</v>
      </c>
      <c r="E42" s="15"/>
      <c r="F42" s="15" t="s">
        <v>111</v>
      </c>
    </row>
    <row r="43" spans="1:6" ht="42" customHeight="1" x14ac:dyDescent="0.25">
      <c r="A43" s="44" t="s">
        <v>135</v>
      </c>
      <c r="B43" s="15"/>
      <c r="C43" s="16"/>
      <c r="D43" s="43" t="s">
        <v>22</v>
      </c>
      <c r="E43" s="15"/>
      <c r="F43" s="15" t="s">
        <v>112</v>
      </c>
    </row>
    <row r="44" spans="1:6" ht="42" customHeight="1" x14ac:dyDescent="0.25">
      <c r="A44" s="44" t="s">
        <v>136</v>
      </c>
      <c r="B44" s="15"/>
      <c r="C44" s="16"/>
      <c r="D44" s="43" t="s">
        <v>22</v>
      </c>
      <c r="E44" s="15"/>
      <c r="F44" s="15" t="s">
        <v>113</v>
      </c>
    </row>
    <row r="45" spans="1:6" ht="15.75" thickBot="1" x14ac:dyDescent="0.3"/>
    <row r="46" spans="1:6" x14ac:dyDescent="0.25">
      <c r="A46" s="11" t="s">
        <v>1</v>
      </c>
      <c r="B46" s="12"/>
      <c r="C46" s="12" t="s">
        <v>2</v>
      </c>
      <c r="D46" s="13" t="s">
        <v>21</v>
      </c>
      <c r="E46" s="12" t="s">
        <v>3</v>
      </c>
      <c r="F46" s="12" t="s">
        <v>4</v>
      </c>
    </row>
    <row r="47" spans="1:6" x14ac:dyDescent="0.25">
      <c r="A47" s="34" t="str">
        <f>"KDV forma #"&amp;(COUNTIF(A$1:A46, "KDV forma #*")+1)</f>
        <v>KDV forma #5</v>
      </c>
      <c r="B47" s="32"/>
      <c r="C47" s="32"/>
      <c r="D47" s="33"/>
      <c r="E47" s="32"/>
      <c r="F47" s="32"/>
    </row>
    <row r="48" spans="1:6" x14ac:dyDescent="0.25">
      <c r="A48" s="44" t="s">
        <v>102</v>
      </c>
      <c r="B48" s="15"/>
      <c r="C48" s="16"/>
      <c r="D48" s="43" t="s">
        <v>23</v>
      </c>
      <c r="E48" s="15" t="s">
        <v>108</v>
      </c>
      <c r="F48" s="15" t="s">
        <v>14</v>
      </c>
    </row>
    <row r="49" spans="1:6" x14ac:dyDescent="0.25">
      <c r="A49" s="44" t="s">
        <v>0</v>
      </c>
      <c r="B49" s="15"/>
      <c r="C49" s="15" t="str">
        <f>'E-pakalpojums'!$C$10&amp;"-EPAKFORM-"&amp;C48</f>
        <v>URN:IVIS:100001:EP-EPXXX-v1-0-EPAKFORM-</v>
      </c>
      <c r="D49" s="43" t="s">
        <v>23</v>
      </c>
      <c r="E49" s="15" t="s">
        <v>98</v>
      </c>
      <c r="F49" s="15" t="s">
        <v>0</v>
      </c>
    </row>
    <row r="50" spans="1:6" x14ac:dyDescent="0.25">
      <c r="A50" s="44" t="s">
        <v>90</v>
      </c>
      <c r="B50" s="15"/>
      <c r="C50" s="16"/>
      <c r="D50" s="43" t="s">
        <v>23</v>
      </c>
      <c r="E50" s="67"/>
      <c r="F50" s="15" t="s">
        <v>93</v>
      </c>
    </row>
    <row r="51" spans="1:6" x14ac:dyDescent="0.25">
      <c r="A51" s="44" t="s">
        <v>91</v>
      </c>
      <c r="B51" s="15"/>
      <c r="C51" s="16"/>
      <c r="D51" s="43" t="s">
        <v>22</v>
      </c>
      <c r="E51" s="68"/>
      <c r="F51" s="15" t="s">
        <v>94</v>
      </c>
    </row>
    <row r="52" spans="1:6" x14ac:dyDescent="0.25">
      <c r="A52" s="44" t="s">
        <v>92</v>
      </c>
      <c r="B52" s="15"/>
      <c r="C52" s="16"/>
      <c r="D52" s="43" t="s">
        <v>22</v>
      </c>
      <c r="E52" s="69"/>
      <c r="F52" s="15" t="s">
        <v>95</v>
      </c>
    </row>
    <row r="53" spans="1:6" ht="42" customHeight="1" x14ac:dyDescent="0.25">
      <c r="A53" s="44" t="s">
        <v>134</v>
      </c>
      <c r="B53" s="15"/>
      <c r="C53" s="16"/>
      <c r="D53" s="43" t="s">
        <v>22</v>
      </c>
      <c r="E53" s="15"/>
      <c r="F53" s="15" t="s">
        <v>111</v>
      </c>
    </row>
    <row r="54" spans="1:6" ht="42" customHeight="1" x14ac:dyDescent="0.25">
      <c r="A54" s="44" t="s">
        <v>135</v>
      </c>
      <c r="B54" s="15"/>
      <c r="C54" s="16"/>
      <c r="D54" s="43" t="s">
        <v>22</v>
      </c>
      <c r="E54" s="15"/>
      <c r="F54" s="15" t="s">
        <v>112</v>
      </c>
    </row>
    <row r="55" spans="1:6" ht="42" customHeight="1" x14ac:dyDescent="0.25">
      <c r="A55" s="44" t="s">
        <v>136</v>
      </c>
      <c r="B55" s="15"/>
      <c r="C55" s="16"/>
      <c r="D55" s="43" t="s">
        <v>22</v>
      </c>
      <c r="E55" s="15"/>
      <c r="F55" s="15" t="s">
        <v>113</v>
      </c>
    </row>
  </sheetData>
  <sheetProtection password="DE89" sheet="1" objects="1" scenarios="1"/>
  <mergeCells count="5">
    <mergeCell ref="E17:E19"/>
    <mergeCell ref="E28:E30"/>
    <mergeCell ref="E39:E41"/>
    <mergeCell ref="E50:E52"/>
    <mergeCell ref="E6:E8"/>
  </mergeCells>
  <conditionalFormatting sqref="C4:C11">
    <cfRule type="expression" dxfId="139" priority="74">
      <formula>$D4="Jā"</formula>
    </cfRule>
  </conditionalFormatting>
  <conditionalFormatting sqref="C7">
    <cfRule type="expression" dxfId="138" priority="71">
      <formula>($C4="")</formula>
    </cfRule>
  </conditionalFormatting>
  <conditionalFormatting sqref="C8">
    <cfRule type="expression" dxfId="137" priority="72">
      <formula>($C4="")</formula>
    </cfRule>
  </conditionalFormatting>
  <conditionalFormatting sqref="C6">
    <cfRule type="expression" dxfId="136" priority="70">
      <formula>($C4="")</formula>
    </cfRule>
  </conditionalFormatting>
  <conditionalFormatting sqref="C9">
    <cfRule type="expression" dxfId="135" priority="73">
      <formula>($C4="")</formula>
    </cfRule>
  </conditionalFormatting>
  <conditionalFormatting sqref="C11">
    <cfRule type="expression" dxfId="134" priority="293">
      <formula>($C4="")</formula>
    </cfRule>
  </conditionalFormatting>
  <conditionalFormatting sqref="C10">
    <cfRule type="expression" dxfId="133" priority="29">
      <formula>($C4="")</formula>
    </cfRule>
  </conditionalFormatting>
  <conditionalFormatting sqref="C15:C22">
    <cfRule type="expression" dxfId="132" priority="27">
      <formula>$D15="Jā"</formula>
    </cfRule>
  </conditionalFormatting>
  <conditionalFormatting sqref="C18">
    <cfRule type="expression" dxfId="131" priority="24">
      <formula>($C15="")</formula>
    </cfRule>
  </conditionalFormatting>
  <conditionalFormatting sqref="C19">
    <cfRule type="expression" dxfId="130" priority="25">
      <formula>($C15="")</formula>
    </cfRule>
  </conditionalFormatting>
  <conditionalFormatting sqref="C17">
    <cfRule type="expression" dxfId="129" priority="23">
      <formula>($C15="")</formula>
    </cfRule>
  </conditionalFormatting>
  <conditionalFormatting sqref="C20">
    <cfRule type="expression" dxfId="128" priority="26">
      <formula>($C15="")</formula>
    </cfRule>
  </conditionalFormatting>
  <conditionalFormatting sqref="C22">
    <cfRule type="expression" dxfId="127" priority="28">
      <formula>($C15="")</formula>
    </cfRule>
  </conditionalFormatting>
  <conditionalFormatting sqref="C21">
    <cfRule type="expression" dxfId="126" priority="22">
      <formula>($C15="")</formula>
    </cfRule>
  </conditionalFormatting>
  <conditionalFormatting sqref="C26:C33">
    <cfRule type="expression" dxfId="125" priority="20">
      <formula>$D26="Jā"</formula>
    </cfRule>
  </conditionalFormatting>
  <conditionalFormatting sqref="C29">
    <cfRule type="expression" dxfId="124" priority="17">
      <formula>($C26="")</formula>
    </cfRule>
  </conditionalFormatting>
  <conditionalFormatting sqref="C30">
    <cfRule type="expression" dxfId="123" priority="18">
      <formula>($C26="")</formula>
    </cfRule>
  </conditionalFormatting>
  <conditionalFormatting sqref="C28">
    <cfRule type="expression" dxfId="122" priority="16">
      <formula>($C26="")</formula>
    </cfRule>
  </conditionalFormatting>
  <conditionalFormatting sqref="C31">
    <cfRule type="expression" dxfId="121" priority="19">
      <formula>($C26="")</formula>
    </cfRule>
  </conditionalFormatting>
  <conditionalFormatting sqref="C33">
    <cfRule type="expression" dxfId="120" priority="21">
      <formula>($C26="")</formula>
    </cfRule>
  </conditionalFormatting>
  <conditionalFormatting sqref="C32">
    <cfRule type="expression" dxfId="119" priority="15">
      <formula>($C26="")</formula>
    </cfRule>
  </conditionalFormatting>
  <conditionalFormatting sqref="C37:C44">
    <cfRule type="expression" dxfId="118" priority="13">
      <formula>$D37="Jā"</formula>
    </cfRule>
  </conditionalFormatting>
  <conditionalFormatting sqref="C40">
    <cfRule type="expression" dxfId="117" priority="10">
      <formula>($C37="")</formula>
    </cfRule>
  </conditionalFormatting>
  <conditionalFormatting sqref="C41">
    <cfRule type="expression" dxfId="116" priority="11">
      <formula>($C37="")</formula>
    </cfRule>
  </conditionalFormatting>
  <conditionalFormatting sqref="C39">
    <cfRule type="expression" dxfId="115" priority="9">
      <formula>($C37="")</formula>
    </cfRule>
  </conditionalFormatting>
  <conditionalFormatting sqref="C42">
    <cfRule type="expression" dxfId="114" priority="12">
      <formula>($C37="")</formula>
    </cfRule>
  </conditionalFormatting>
  <conditionalFormatting sqref="C44">
    <cfRule type="expression" dxfId="113" priority="14">
      <formula>($C37="")</formula>
    </cfRule>
  </conditionalFormatting>
  <conditionalFormatting sqref="C43">
    <cfRule type="expression" dxfId="112" priority="8">
      <formula>($C37="")</formula>
    </cfRule>
  </conditionalFormatting>
  <conditionalFormatting sqref="C48:C55">
    <cfRule type="expression" dxfId="111" priority="6">
      <formula>$D48="Jā"</formula>
    </cfRule>
  </conditionalFormatting>
  <conditionalFormatting sqref="C51">
    <cfRule type="expression" dxfId="110" priority="3">
      <formula>($C48="")</formula>
    </cfRule>
  </conditionalFormatting>
  <conditionalFormatting sqref="C52">
    <cfRule type="expression" dxfId="109" priority="4">
      <formula>($C48="")</formula>
    </cfRule>
  </conditionalFormatting>
  <conditionalFormatting sqref="C50">
    <cfRule type="expression" dxfId="108" priority="2">
      <formula>($C48="")</formula>
    </cfRule>
  </conditionalFormatting>
  <conditionalFormatting sqref="C53">
    <cfRule type="expression" dxfId="107" priority="5">
      <formula>($C48="")</formula>
    </cfRule>
  </conditionalFormatting>
  <conditionalFormatting sqref="C55">
    <cfRule type="expression" dxfId="106" priority="7">
      <formula>($C48="")</formula>
    </cfRule>
  </conditionalFormatting>
  <conditionalFormatting sqref="C54">
    <cfRule type="expression" dxfId="105" priority="1">
      <formula>($C48="")</formula>
    </cfRule>
  </conditionalFormatting>
  <dataValidations count="1">
    <dataValidation type="textLength" operator="lessThanOrEqual" allowBlank="1" showInputMessage="1" showErrorMessage="1" error="Garums līdz 15 simboliem" sqref="C4 C15 C26 C37 C48">
      <formula1>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workbookViewId="0"/>
  </sheetViews>
  <sheetFormatPr defaultRowHeight="15" x14ac:dyDescent="0.25"/>
  <cols>
    <col min="1" max="1" width="32.85546875" style="4" bestFit="1" customWidth="1"/>
    <col min="2" max="2" width="20" style="4" bestFit="1" customWidth="1"/>
    <col min="3" max="3" width="97.140625" style="4" customWidth="1"/>
    <col min="4" max="4" width="8.28515625" style="4" bestFit="1" customWidth="1"/>
    <col min="5" max="5" width="50.140625" style="4" bestFit="1" customWidth="1"/>
    <col min="6" max="6" width="50.140625" style="4" customWidth="1"/>
    <col min="7" max="16384" width="9.140625" style="4"/>
  </cols>
  <sheetData>
    <row r="1" spans="1:6" ht="21.75" thickBot="1" x14ac:dyDescent="0.3">
      <c r="A1" s="5" t="s">
        <v>109</v>
      </c>
      <c r="B1" s="6"/>
      <c r="C1" s="6"/>
      <c r="D1" s="7"/>
      <c r="E1" s="6"/>
      <c r="F1" s="6"/>
    </row>
    <row r="2" spans="1:6" x14ac:dyDescent="0.25">
      <c r="A2" s="11" t="s">
        <v>1</v>
      </c>
      <c r="B2" s="12"/>
      <c r="C2" s="12" t="s">
        <v>2</v>
      </c>
      <c r="D2" s="13" t="s">
        <v>21</v>
      </c>
      <c r="E2" s="12" t="s">
        <v>3</v>
      </c>
      <c r="F2" s="12" t="s">
        <v>4</v>
      </c>
    </row>
    <row r="3" spans="1:6" x14ac:dyDescent="0.25">
      <c r="A3" s="34" t="str">
        <f>"KDV2 forma #"&amp;(COUNTIF(A$1:A2, "KDV2 forma #*")+1)</f>
        <v>KDV2 forma #1</v>
      </c>
      <c r="B3" s="32"/>
      <c r="C3" s="32"/>
      <c r="D3" s="33"/>
      <c r="E3" s="32"/>
      <c r="F3" s="32"/>
    </row>
    <row r="4" spans="1:6" x14ac:dyDescent="0.25">
      <c r="A4" s="30" t="s">
        <v>102</v>
      </c>
      <c r="B4" s="15"/>
      <c r="C4" s="16"/>
      <c r="D4" s="31" t="s">
        <v>23</v>
      </c>
      <c r="E4" s="15" t="s">
        <v>110</v>
      </c>
      <c r="F4" s="15" t="s">
        <v>14</v>
      </c>
    </row>
    <row r="5" spans="1:6" x14ac:dyDescent="0.25">
      <c r="A5" s="30" t="s">
        <v>0</v>
      </c>
      <c r="B5" s="15"/>
      <c r="C5" s="15" t="str">
        <f>'E-pakalpojums'!$C$10&amp;"-KDVFORM2-"&amp;C4</f>
        <v>URN:IVIS:100001:EP-EPXXX-v1-0-KDVFORM2-</v>
      </c>
      <c r="D5" s="31" t="s">
        <v>23</v>
      </c>
      <c r="E5" s="15" t="s">
        <v>98</v>
      </c>
      <c r="F5" s="15" t="s">
        <v>0</v>
      </c>
    </row>
    <row r="6" spans="1:6" x14ac:dyDescent="0.25">
      <c r="A6" s="30" t="s">
        <v>90</v>
      </c>
      <c r="B6" s="15"/>
      <c r="C6" s="16"/>
      <c r="D6" s="31" t="s">
        <v>23</v>
      </c>
      <c r="E6" s="67"/>
      <c r="F6" s="15" t="s">
        <v>93</v>
      </c>
    </row>
    <row r="7" spans="1:6" x14ac:dyDescent="0.25">
      <c r="A7" s="30" t="s">
        <v>91</v>
      </c>
      <c r="B7" s="15"/>
      <c r="C7" s="16"/>
      <c r="D7" s="31" t="s">
        <v>22</v>
      </c>
      <c r="E7" s="68"/>
      <c r="F7" s="15" t="s">
        <v>94</v>
      </c>
    </row>
    <row r="8" spans="1:6" x14ac:dyDescent="0.25">
      <c r="A8" s="30" t="s">
        <v>92</v>
      </c>
      <c r="B8" s="15"/>
      <c r="C8" s="16"/>
      <c r="D8" s="31" t="s">
        <v>22</v>
      </c>
      <c r="E8" s="69"/>
      <c r="F8" s="15" t="s">
        <v>95</v>
      </c>
    </row>
    <row r="9" spans="1:6" ht="42" customHeight="1" x14ac:dyDescent="0.25">
      <c r="A9" s="30" t="s">
        <v>134</v>
      </c>
      <c r="B9" s="15"/>
      <c r="C9" s="16"/>
      <c r="D9" s="31" t="s">
        <v>22</v>
      </c>
      <c r="E9" s="15"/>
      <c r="F9" s="15" t="s">
        <v>111</v>
      </c>
    </row>
    <row r="10" spans="1:6" ht="42" customHeight="1" x14ac:dyDescent="0.25">
      <c r="A10" s="44" t="s">
        <v>135</v>
      </c>
      <c r="B10" s="15"/>
      <c r="C10" s="16"/>
      <c r="D10" s="43" t="s">
        <v>22</v>
      </c>
      <c r="E10" s="15"/>
      <c r="F10" s="15" t="s">
        <v>112</v>
      </c>
    </row>
    <row r="11" spans="1:6" ht="42" customHeight="1" x14ac:dyDescent="0.25">
      <c r="A11" s="44" t="s">
        <v>136</v>
      </c>
      <c r="B11" s="15"/>
      <c r="C11" s="16"/>
      <c r="D11" s="43" t="s">
        <v>22</v>
      </c>
      <c r="E11" s="15"/>
      <c r="F11" s="15" t="s">
        <v>111</v>
      </c>
    </row>
    <row r="12" spans="1:6" x14ac:dyDescent="0.25">
      <c r="A12" s="29" t="s">
        <v>32</v>
      </c>
      <c r="B12" s="20"/>
      <c r="C12" s="16"/>
      <c r="D12" s="31" t="s">
        <v>23</v>
      </c>
      <c r="E12" s="20"/>
      <c r="F12" s="15" t="s">
        <v>9</v>
      </c>
    </row>
    <row r="13" spans="1:6" x14ac:dyDescent="0.25">
      <c r="A13" s="29" t="s">
        <v>33</v>
      </c>
      <c r="B13" s="20"/>
      <c r="C13" s="16"/>
      <c r="D13" s="31" t="s">
        <v>23</v>
      </c>
      <c r="E13" s="20"/>
      <c r="F13" s="15" t="s">
        <v>10</v>
      </c>
    </row>
    <row r="14" spans="1:6" ht="30" x14ac:dyDescent="0.25">
      <c r="A14" s="29" t="s">
        <v>34</v>
      </c>
      <c r="B14" s="20"/>
      <c r="C14" s="16"/>
      <c r="D14" s="31" t="s">
        <v>23</v>
      </c>
      <c r="E14" s="20"/>
      <c r="F14" s="15" t="s">
        <v>11</v>
      </c>
    </row>
    <row r="15" spans="1:6" x14ac:dyDescent="0.25">
      <c r="A15" s="29" t="s">
        <v>35</v>
      </c>
      <c r="B15" s="20"/>
      <c r="C15" s="16"/>
      <c r="D15" s="31" t="s">
        <v>23</v>
      </c>
      <c r="E15" s="20"/>
      <c r="F15" s="15" t="s">
        <v>12</v>
      </c>
    </row>
    <row r="16" spans="1:6" x14ac:dyDescent="0.25">
      <c r="A16" s="76" t="s">
        <v>36</v>
      </c>
      <c r="B16" s="35" t="str">
        <f>Dati!D3</f>
        <v>AuthenticationType</v>
      </c>
      <c r="C16" s="16" t="s">
        <v>22</v>
      </c>
      <c r="D16" s="77" t="s">
        <v>22</v>
      </c>
      <c r="E16" s="67"/>
      <c r="F16" s="15" t="str">
        <f>"PersonProfilePropertiesToRead-"&amp;B16</f>
        <v>PersonProfilePropertiesToRead-AuthenticationType</v>
      </c>
    </row>
    <row r="17" spans="1:6" x14ac:dyDescent="0.25">
      <c r="A17" s="76"/>
      <c r="B17" s="35" t="str">
        <f>Dati!D4</f>
        <v>AddressAtvk</v>
      </c>
      <c r="C17" s="16" t="s">
        <v>22</v>
      </c>
      <c r="D17" s="77"/>
      <c r="E17" s="68"/>
      <c r="F17" s="15" t="str">
        <f t="shared" ref="F17:F42" si="0">"PersonProfilePropertiesToRead-"&amp;B17</f>
        <v>PersonProfilePropertiesToRead-AddressAtvk</v>
      </c>
    </row>
    <row r="18" spans="1:6" x14ac:dyDescent="0.25">
      <c r="A18" s="76"/>
      <c r="B18" s="35" t="str">
        <f>Dati!D5</f>
        <v>AddressClassCode</v>
      </c>
      <c r="C18" s="16" t="s">
        <v>22</v>
      </c>
      <c r="D18" s="77"/>
      <c r="E18" s="68"/>
      <c r="F18" s="15" t="str">
        <f t="shared" si="0"/>
        <v>PersonProfilePropertiesToRead-AddressClassCode</v>
      </c>
    </row>
    <row r="19" spans="1:6" x14ac:dyDescent="0.25">
      <c r="A19" s="76"/>
      <c r="B19" s="35" t="str">
        <f>Dati!D6</f>
        <v>AuthorityId</v>
      </c>
      <c r="C19" s="16" t="s">
        <v>22</v>
      </c>
      <c r="D19" s="77"/>
      <c r="E19" s="68"/>
      <c r="F19" s="15" t="str">
        <f t="shared" si="0"/>
        <v>PersonProfilePropertiesToRead-AuthorityId</v>
      </c>
    </row>
    <row r="20" spans="1:6" x14ac:dyDescent="0.25">
      <c r="A20" s="76"/>
      <c r="B20" s="35" t="str">
        <f>Dati!D7</f>
        <v>Country</v>
      </c>
      <c r="C20" s="16" t="s">
        <v>22</v>
      </c>
      <c r="D20" s="77"/>
      <c r="E20" s="68"/>
      <c r="F20" s="15" t="str">
        <f t="shared" si="0"/>
        <v>PersonProfilePropertiesToRead-Country</v>
      </c>
    </row>
    <row r="21" spans="1:6" x14ac:dyDescent="0.25">
      <c r="A21" s="76"/>
      <c r="B21" s="35" t="str">
        <f>Dati!D8</f>
        <v>Email</v>
      </c>
      <c r="C21" s="16" t="s">
        <v>22</v>
      </c>
      <c r="D21" s="77"/>
      <c r="E21" s="68"/>
      <c r="F21" s="15" t="str">
        <f t="shared" si="0"/>
        <v>PersonProfilePropertiesToRead-Email</v>
      </c>
    </row>
    <row r="22" spans="1:6" x14ac:dyDescent="0.25">
      <c r="A22" s="76"/>
      <c r="B22" s="35" t="str">
        <f>Dati!D9</f>
        <v>FirstName</v>
      </c>
      <c r="C22" s="16" t="s">
        <v>22</v>
      </c>
      <c r="D22" s="77"/>
      <c r="E22" s="68"/>
      <c r="F22" s="15" t="str">
        <f t="shared" si="0"/>
        <v>PersonProfilePropertiesToRead-FirstName</v>
      </c>
    </row>
    <row r="23" spans="1:6" x14ac:dyDescent="0.25">
      <c r="A23" s="76"/>
      <c r="B23" s="35" t="str">
        <f>Dati!D10</f>
        <v>FlatNumber</v>
      </c>
      <c r="C23" s="16" t="s">
        <v>22</v>
      </c>
      <c r="D23" s="77"/>
      <c r="E23" s="68"/>
      <c r="F23" s="15" t="str">
        <f t="shared" si="0"/>
        <v>PersonProfilePropertiesToRead-FlatNumber</v>
      </c>
    </row>
    <row r="24" spans="1:6" x14ac:dyDescent="0.25">
      <c r="A24" s="76"/>
      <c r="B24" s="35" t="str">
        <f>Dati!D11</f>
        <v>FullAddress</v>
      </c>
      <c r="C24" s="16" t="s">
        <v>22</v>
      </c>
      <c r="D24" s="77"/>
      <c r="E24" s="68"/>
      <c r="F24" s="15" t="str">
        <f t="shared" si="0"/>
        <v>PersonProfilePropertiesToRead-FullAddress</v>
      </c>
    </row>
    <row r="25" spans="1:6" x14ac:dyDescent="0.25">
      <c r="A25" s="76"/>
      <c r="B25" s="35" t="str">
        <f>Dati!D12</f>
        <v>GetSmsOnPhone</v>
      </c>
      <c r="C25" s="16" t="s">
        <v>22</v>
      </c>
      <c r="D25" s="77"/>
      <c r="E25" s="68"/>
      <c r="F25" s="15" t="str">
        <f t="shared" si="0"/>
        <v>PersonProfilePropertiesToRead-GetSmsOnPhone</v>
      </c>
    </row>
    <row r="26" spans="1:6" x14ac:dyDescent="0.25">
      <c r="A26" s="76"/>
      <c r="B26" s="35" t="str">
        <f>Dati!D13</f>
        <v>HouseNumber</v>
      </c>
      <c r="C26" s="16" t="s">
        <v>22</v>
      </c>
      <c r="D26" s="77"/>
      <c r="E26" s="68"/>
      <c r="F26" s="15" t="str">
        <f t="shared" si="0"/>
        <v>PersonProfilePropertiesToRead-HouseNumber</v>
      </c>
    </row>
    <row r="27" spans="1:6" x14ac:dyDescent="0.25">
      <c r="A27" s="76"/>
      <c r="B27" s="35" t="str">
        <f>Dati!D14</f>
        <v>Identifier</v>
      </c>
      <c r="C27" s="16" t="s">
        <v>22</v>
      </c>
      <c r="D27" s="77"/>
      <c r="E27" s="68"/>
      <c r="F27" s="15" t="str">
        <f t="shared" si="0"/>
        <v>PersonProfilePropertiesToRead-Identifier</v>
      </c>
    </row>
    <row r="28" spans="1:6" x14ac:dyDescent="0.25">
      <c r="A28" s="76"/>
      <c r="B28" s="35" t="str">
        <f>Dati!D15</f>
        <v>ItemsPerPage</v>
      </c>
      <c r="C28" s="16" t="s">
        <v>22</v>
      </c>
      <c r="D28" s="77"/>
      <c r="E28" s="68"/>
      <c r="F28" s="15" t="str">
        <f t="shared" si="0"/>
        <v>PersonProfilePropertiesToRead-ItemsPerPage</v>
      </c>
    </row>
    <row r="29" spans="1:6" x14ac:dyDescent="0.25">
      <c r="A29" s="76"/>
      <c r="B29" s="35" t="str">
        <f>Dati!D16</f>
        <v>LastName</v>
      </c>
      <c r="C29" s="16" t="s">
        <v>22</v>
      </c>
      <c r="D29" s="77"/>
      <c r="E29" s="68"/>
      <c r="F29" s="15" t="str">
        <f t="shared" si="0"/>
        <v>PersonProfilePropertiesToRead-LastName</v>
      </c>
    </row>
    <row r="30" spans="1:6" x14ac:dyDescent="0.25">
      <c r="A30" s="76"/>
      <c r="B30" s="35" t="str">
        <f>Dati!D17</f>
        <v>Phone</v>
      </c>
      <c r="C30" s="16" t="s">
        <v>22</v>
      </c>
      <c r="D30" s="77"/>
      <c r="E30" s="68"/>
      <c r="F30" s="15" t="str">
        <f t="shared" si="0"/>
        <v>PersonProfilePropertiesToRead-Phone</v>
      </c>
    </row>
    <row r="31" spans="1:6" x14ac:dyDescent="0.25">
      <c r="A31" s="76"/>
      <c r="B31" s="35" t="str">
        <f>Dati!D18</f>
        <v>Position</v>
      </c>
      <c r="C31" s="16" t="s">
        <v>22</v>
      </c>
      <c r="D31" s="77"/>
      <c r="E31" s="68"/>
      <c r="F31" s="15" t="str">
        <f t="shared" si="0"/>
        <v>PersonProfilePropertiesToRead-Position</v>
      </c>
    </row>
    <row r="32" spans="1:6" x14ac:dyDescent="0.25">
      <c r="A32" s="76"/>
      <c r="B32" s="35" t="str">
        <f>Dati!D19</f>
        <v>PostIndex</v>
      </c>
      <c r="C32" s="16" t="s">
        <v>22</v>
      </c>
      <c r="D32" s="77"/>
      <c r="E32" s="68"/>
      <c r="F32" s="15" t="str">
        <f t="shared" si="0"/>
        <v>PersonProfilePropertiesToRead-PostIndex</v>
      </c>
    </row>
    <row r="33" spans="1:6" x14ac:dyDescent="0.25">
      <c r="A33" s="76"/>
      <c r="B33" s="35" t="str">
        <f>Dati!D20</f>
        <v>Region</v>
      </c>
      <c r="C33" s="16" t="s">
        <v>22</v>
      </c>
      <c r="D33" s="77"/>
      <c r="E33" s="68"/>
      <c r="F33" s="15" t="str">
        <f t="shared" si="0"/>
        <v>PersonProfilePropertiesToRead-Region</v>
      </c>
    </row>
    <row r="34" spans="1:6" x14ac:dyDescent="0.25">
      <c r="A34" s="76"/>
      <c r="B34" s="35" t="str">
        <f>Dati!D21</f>
        <v>RoleRestrictions</v>
      </c>
      <c r="C34" s="16" t="s">
        <v>22</v>
      </c>
      <c r="D34" s="77"/>
      <c r="E34" s="68"/>
      <c r="F34" s="15" t="str">
        <f t="shared" si="0"/>
        <v>PersonProfilePropertiesToRead-RoleRestrictions</v>
      </c>
    </row>
    <row r="35" spans="1:6" x14ac:dyDescent="0.25">
      <c r="A35" s="76"/>
      <c r="B35" s="35" t="str">
        <f>Dati!D22</f>
        <v>Street</v>
      </c>
      <c r="C35" s="16" t="s">
        <v>22</v>
      </c>
      <c r="D35" s="77"/>
      <c r="E35" s="68"/>
      <c r="F35" s="15" t="str">
        <f t="shared" si="0"/>
        <v>PersonProfilePropertiesToRead-Street</v>
      </c>
    </row>
    <row r="36" spans="1:6" x14ac:dyDescent="0.25">
      <c r="A36" s="76"/>
      <c r="B36" s="35" t="str">
        <f>Dati!D23</f>
        <v>Territory</v>
      </c>
      <c r="C36" s="16" t="s">
        <v>22</v>
      </c>
      <c r="D36" s="77"/>
      <c r="E36" s="68"/>
      <c r="F36" s="15" t="str">
        <f t="shared" si="0"/>
        <v>PersonProfilePropertiesToRead-Territory</v>
      </c>
    </row>
    <row r="37" spans="1:6" x14ac:dyDescent="0.25">
      <c r="A37" s="76"/>
      <c r="B37" s="35" t="str">
        <f>Dati!D24</f>
        <v>UseTerritory</v>
      </c>
      <c r="C37" s="16" t="s">
        <v>22</v>
      </c>
      <c r="D37" s="77"/>
      <c r="E37" s="68"/>
      <c r="F37" s="15" t="str">
        <f t="shared" si="0"/>
        <v>PersonProfilePropertiesToRead-UseTerritory</v>
      </c>
    </row>
    <row r="38" spans="1:6" x14ac:dyDescent="0.25">
      <c r="A38" s="76"/>
      <c r="B38" s="35" t="str">
        <f>Dati!D25</f>
        <v>Village</v>
      </c>
      <c r="C38" s="16" t="s">
        <v>22</v>
      </c>
      <c r="D38" s="77"/>
      <c r="E38" s="68"/>
      <c r="F38" s="15" t="str">
        <f t="shared" si="0"/>
        <v>PersonProfilePropertiesToRead-Village</v>
      </c>
    </row>
    <row r="39" spans="1:6" x14ac:dyDescent="0.25">
      <c r="A39" s="76"/>
      <c r="B39" s="35" t="str">
        <f>Dati!D26</f>
        <v>AuthorityName</v>
      </c>
      <c r="C39" s="16" t="s">
        <v>22</v>
      </c>
      <c r="D39" s="77"/>
      <c r="E39" s="68"/>
      <c r="F39" s="15" t="str">
        <f t="shared" si="0"/>
        <v>PersonProfilePropertiesToRead-AuthorityName</v>
      </c>
    </row>
    <row r="40" spans="1:6" x14ac:dyDescent="0.25">
      <c r="A40" s="76"/>
      <c r="B40" s="35" t="str">
        <f>Dati!D27</f>
        <v>GetInfoOnEmail</v>
      </c>
      <c r="C40" s="16" t="s">
        <v>22</v>
      </c>
      <c r="D40" s="77"/>
      <c r="E40" s="68"/>
      <c r="F40" s="15" t="str">
        <f t="shared" si="0"/>
        <v>PersonProfilePropertiesToRead-GetInfoOnEmail</v>
      </c>
    </row>
    <row r="41" spans="1:6" x14ac:dyDescent="0.25">
      <c r="A41" s="76"/>
      <c r="B41" s="35" t="str">
        <f>Dati!D28</f>
        <v>BankAccountNumber</v>
      </c>
      <c r="C41" s="16" t="s">
        <v>22</v>
      </c>
      <c r="D41" s="77"/>
      <c r="E41" s="68"/>
      <c r="F41" s="15" t="str">
        <f t="shared" si="0"/>
        <v>PersonProfilePropertiesToRead-BankAccountNumber</v>
      </c>
    </row>
    <row r="42" spans="1:6" x14ac:dyDescent="0.25">
      <c r="A42" s="76"/>
      <c r="B42" s="35" t="str">
        <f>Dati!D29</f>
        <v>City</v>
      </c>
      <c r="C42" s="16" t="s">
        <v>22</v>
      </c>
      <c r="D42" s="77"/>
      <c r="E42" s="69"/>
      <c r="F42" s="15" t="str">
        <f t="shared" si="0"/>
        <v>PersonProfilePropertiesToRead-City</v>
      </c>
    </row>
    <row r="43" spans="1:6" x14ac:dyDescent="0.25">
      <c r="A43" s="78" t="s">
        <v>37</v>
      </c>
      <c r="B43" s="35" t="str">
        <f>Dati!D3</f>
        <v>AuthenticationType</v>
      </c>
      <c r="C43" s="16" t="s">
        <v>22</v>
      </c>
      <c r="D43" s="77" t="s">
        <v>22</v>
      </c>
      <c r="E43" s="67"/>
      <c r="F43" s="15" t="str">
        <f>"PersonProfilePropertiesToWrite-"&amp;B43</f>
        <v>PersonProfilePropertiesToWrite-AuthenticationType</v>
      </c>
    </row>
    <row r="44" spans="1:6" x14ac:dyDescent="0.25">
      <c r="A44" s="78"/>
      <c r="B44" s="35" t="str">
        <f>Dati!D4</f>
        <v>AddressAtvk</v>
      </c>
      <c r="C44" s="16" t="s">
        <v>22</v>
      </c>
      <c r="D44" s="77"/>
      <c r="E44" s="68"/>
      <c r="F44" s="15" t="str">
        <f t="shared" ref="F44:F69" si="1">"PersonProfilePropertiesToWrite-"&amp;B44</f>
        <v>PersonProfilePropertiesToWrite-AddressAtvk</v>
      </c>
    </row>
    <row r="45" spans="1:6" x14ac:dyDescent="0.25">
      <c r="A45" s="78"/>
      <c r="B45" s="35" t="str">
        <f>Dati!D5</f>
        <v>AddressClassCode</v>
      </c>
      <c r="C45" s="16" t="s">
        <v>22</v>
      </c>
      <c r="D45" s="77"/>
      <c r="E45" s="68"/>
      <c r="F45" s="15" t="str">
        <f t="shared" si="1"/>
        <v>PersonProfilePropertiesToWrite-AddressClassCode</v>
      </c>
    </row>
    <row r="46" spans="1:6" x14ac:dyDescent="0.25">
      <c r="A46" s="78"/>
      <c r="B46" s="35" t="str">
        <f>Dati!D6</f>
        <v>AuthorityId</v>
      </c>
      <c r="C46" s="16" t="s">
        <v>22</v>
      </c>
      <c r="D46" s="77"/>
      <c r="E46" s="68"/>
      <c r="F46" s="15" t="str">
        <f t="shared" si="1"/>
        <v>PersonProfilePropertiesToWrite-AuthorityId</v>
      </c>
    </row>
    <row r="47" spans="1:6" x14ac:dyDescent="0.25">
      <c r="A47" s="78"/>
      <c r="B47" s="35" t="str">
        <f>Dati!D7</f>
        <v>Country</v>
      </c>
      <c r="C47" s="16" t="s">
        <v>22</v>
      </c>
      <c r="D47" s="77"/>
      <c r="E47" s="68"/>
      <c r="F47" s="15" t="str">
        <f t="shared" si="1"/>
        <v>PersonProfilePropertiesToWrite-Country</v>
      </c>
    </row>
    <row r="48" spans="1:6" x14ac:dyDescent="0.25">
      <c r="A48" s="78"/>
      <c r="B48" s="35" t="str">
        <f>Dati!D8</f>
        <v>Email</v>
      </c>
      <c r="C48" s="16" t="s">
        <v>22</v>
      </c>
      <c r="D48" s="77"/>
      <c r="E48" s="68"/>
      <c r="F48" s="15" t="str">
        <f t="shared" si="1"/>
        <v>PersonProfilePropertiesToWrite-Email</v>
      </c>
    </row>
    <row r="49" spans="1:6" x14ac:dyDescent="0.25">
      <c r="A49" s="78"/>
      <c r="B49" s="35" t="str">
        <f>Dati!D9</f>
        <v>FirstName</v>
      </c>
      <c r="C49" s="16" t="s">
        <v>22</v>
      </c>
      <c r="D49" s="77"/>
      <c r="E49" s="68"/>
      <c r="F49" s="15" t="str">
        <f t="shared" si="1"/>
        <v>PersonProfilePropertiesToWrite-FirstName</v>
      </c>
    </row>
    <row r="50" spans="1:6" x14ac:dyDescent="0.25">
      <c r="A50" s="78"/>
      <c r="B50" s="35" t="str">
        <f>Dati!D10</f>
        <v>FlatNumber</v>
      </c>
      <c r="C50" s="16" t="s">
        <v>22</v>
      </c>
      <c r="D50" s="77"/>
      <c r="E50" s="68"/>
      <c r="F50" s="15" t="str">
        <f t="shared" si="1"/>
        <v>PersonProfilePropertiesToWrite-FlatNumber</v>
      </c>
    </row>
    <row r="51" spans="1:6" x14ac:dyDescent="0.25">
      <c r="A51" s="78"/>
      <c r="B51" s="35" t="str">
        <f>Dati!D11</f>
        <v>FullAddress</v>
      </c>
      <c r="C51" s="16" t="s">
        <v>22</v>
      </c>
      <c r="D51" s="77"/>
      <c r="E51" s="68"/>
      <c r="F51" s="15" t="str">
        <f t="shared" si="1"/>
        <v>PersonProfilePropertiesToWrite-FullAddress</v>
      </c>
    </row>
    <row r="52" spans="1:6" x14ac:dyDescent="0.25">
      <c r="A52" s="78"/>
      <c r="B52" s="35" t="str">
        <f>Dati!D12</f>
        <v>GetSmsOnPhone</v>
      </c>
      <c r="C52" s="16" t="s">
        <v>22</v>
      </c>
      <c r="D52" s="77"/>
      <c r="E52" s="68"/>
      <c r="F52" s="15" t="str">
        <f t="shared" si="1"/>
        <v>PersonProfilePropertiesToWrite-GetSmsOnPhone</v>
      </c>
    </row>
    <row r="53" spans="1:6" x14ac:dyDescent="0.25">
      <c r="A53" s="78"/>
      <c r="B53" s="35" t="str">
        <f>Dati!D13</f>
        <v>HouseNumber</v>
      </c>
      <c r="C53" s="16" t="s">
        <v>22</v>
      </c>
      <c r="D53" s="77"/>
      <c r="E53" s="68"/>
      <c r="F53" s="15" t="str">
        <f t="shared" si="1"/>
        <v>PersonProfilePropertiesToWrite-HouseNumber</v>
      </c>
    </row>
    <row r="54" spans="1:6" x14ac:dyDescent="0.25">
      <c r="A54" s="78"/>
      <c r="B54" s="35" t="str">
        <f>Dati!D14</f>
        <v>Identifier</v>
      </c>
      <c r="C54" s="16" t="s">
        <v>22</v>
      </c>
      <c r="D54" s="77"/>
      <c r="E54" s="68"/>
      <c r="F54" s="15" t="str">
        <f t="shared" si="1"/>
        <v>PersonProfilePropertiesToWrite-Identifier</v>
      </c>
    </row>
    <row r="55" spans="1:6" x14ac:dyDescent="0.25">
      <c r="A55" s="78"/>
      <c r="B55" s="35" t="str">
        <f>Dati!D15</f>
        <v>ItemsPerPage</v>
      </c>
      <c r="C55" s="16" t="s">
        <v>22</v>
      </c>
      <c r="D55" s="77"/>
      <c r="E55" s="68"/>
      <c r="F55" s="15" t="str">
        <f t="shared" si="1"/>
        <v>PersonProfilePropertiesToWrite-ItemsPerPage</v>
      </c>
    </row>
    <row r="56" spans="1:6" x14ac:dyDescent="0.25">
      <c r="A56" s="78"/>
      <c r="B56" s="35" t="str">
        <f>Dati!D16</f>
        <v>LastName</v>
      </c>
      <c r="C56" s="16" t="s">
        <v>22</v>
      </c>
      <c r="D56" s="77"/>
      <c r="E56" s="68"/>
      <c r="F56" s="15" t="str">
        <f t="shared" si="1"/>
        <v>PersonProfilePropertiesToWrite-LastName</v>
      </c>
    </row>
    <row r="57" spans="1:6" x14ac:dyDescent="0.25">
      <c r="A57" s="78"/>
      <c r="B57" s="35" t="str">
        <f>Dati!D17</f>
        <v>Phone</v>
      </c>
      <c r="C57" s="16" t="s">
        <v>22</v>
      </c>
      <c r="D57" s="77"/>
      <c r="E57" s="68"/>
      <c r="F57" s="15" t="str">
        <f t="shared" si="1"/>
        <v>PersonProfilePropertiesToWrite-Phone</v>
      </c>
    </row>
    <row r="58" spans="1:6" x14ac:dyDescent="0.25">
      <c r="A58" s="78"/>
      <c r="B58" s="35" t="str">
        <f>Dati!D18</f>
        <v>Position</v>
      </c>
      <c r="C58" s="16" t="s">
        <v>22</v>
      </c>
      <c r="D58" s="77"/>
      <c r="E58" s="68"/>
      <c r="F58" s="15" t="str">
        <f t="shared" si="1"/>
        <v>PersonProfilePropertiesToWrite-Position</v>
      </c>
    </row>
    <row r="59" spans="1:6" x14ac:dyDescent="0.25">
      <c r="A59" s="78"/>
      <c r="B59" s="35" t="str">
        <f>Dati!D19</f>
        <v>PostIndex</v>
      </c>
      <c r="C59" s="16" t="s">
        <v>22</v>
      </c>
      <c r="D59" s="77"/>
      <c r="E59" s="68"/>
      <c r="F59" s="15" t="str">
        <f t="shared" si="1"/>
        <v>PersonProfilePropertiesToWrite-PostIndex</v>
      </c>
    </row>
    <row r="60" spans="1:6" x14ac:dyDescent="0.25">
      <c r="A60" s="78"/>
      <c r="B60" s="35" t="str">
        <f>Dati!D20</f>
        <v>Region</v>
      </c>
      <c r="C60" s="16" t="s">
        <v>22</v>
      </c>
      <c r="D60" s="77"/>
      <c r="E60" s="68"/>
      <c r="F60" s="15" t="str">
        <f t="shared" si="1"/>
        <v>PersonProfilePropertiesToWrite-Region</v>
      </c>
    </row>
    <row r="61" spans="1:6" x14ac:dyDescent="0.25">
      <c r="A61" s="78"/>
      <c r="B61" s="35" t="str">
        <f>Dati!D21</f>
        <v>RoleRestrictions</v>
      </c>
      <c r="C61" s="16" t="s">
        <v>22</v>
      </c>
      <c r="D61" s="77"/>
      <c r="E61" s="68"/>
      <c r="F61" s="15" t="str">
        <f t="shared" si="1"/>
        <v>PersonProfilePropertiesToWrite-RoleRestrictions</v>
      </c>
    </row>
    <row r="62" spans="1:6" x14ac:dyDescent="0.25">
      <c r="A62" s="78"/>
      <c r="B62" s="35" t="str">
        <f>Dati!D22</f>
        <v>Street</v>
      </c>
      <c r="C62" s="16" t="s">
        <v>22</v>
      </c>
      <c r="D62" s="77"/>
      <c r="E62" s="68"/>
      <c r="F62" s="15" t="str">
        <f t="shared" si="1"/>
        <v>PersonProfilePropertiesToWrite-Street</v>
      </c>
    </row>
    <row r="63" spans="1:6" x14ac:dyDescent="0.25">
      <c r="A63" s="78"/>
      <c r="B63" s="35" t="str">
        <f>Dati!D23</f>
        <v>Territory</v>
      </c>
      <c r="C63" s="16" t="s">
        <v>22</v>
      </c>
      <c r="D63" s="77"/>
      <c r="E63" s="68"/>
      <c r="F63" s="15" t="str">
        <f t="shared" si="1"/>
        <v>PersonProfilePropertiesToWrite-Territory</v>
      </c>
    </row>
    <row r="64" spans="1:6" x14ac:dyDescent="0.25">
      <c r="A64" s="78"/>
      <c r="B64" s="35" t="str">
        <f>Dati!D24</f>
        <v>UseTerritory</v>
      </c>
      <c r="C64" s="16" t="s">
        <v>22</v>
      </c>
      <c r="D64" s="77"/>
      <c r="E64" s="68"/>
      <c r="F64" s="15" t="str">
        <f t="shared" si="1"/>
        <v>PersonProfilePropertiesToWrite-UseTerritory</v>
      </c>
    </row>
    <row r="65" spans="1:6" x14ac:dyDescent="0.25">
      <c r="A65" s="78"/>
      <c r="B65" s="35" t="str">
        <f>Dati!D25</f>
        <v>Village</v>
      </c>
      <c r="C65" s="16" t="s">
        <v>22</v>
      </c>
      <c r="D65" s="77"/>
      <c r="E65" s="68"/>
      <c r="F65" s="15" t="str">
        <f t="shared" si="1"/>
        <v>PersonProfilePropertiesToWrite-Village</v>
      </c>
    </row>
    <row r="66" spans="1:6" x14ac:dyDescent="0.25">
      <c r="A66" s="78"/>
      <c r="B66" s="35" t="str">
        <f>Dati!D26</f>
        <v>AuthorityName</v>
      </c>
      <c r="C66" s="16" t="s">
        <v>22</v>
      </c>
      <c r="D66" s="77"/>
      <c r="E66" s="68"/>
      <c r="F66" s="15" t="str">
        <f t="shared" si="1"/>
        <v>PersonProfilePropertiesToWrite-AuthorityName</v>
      </c>
    </row>
    <row r="67" spans="1:6" x14ac:dyDescent="0.25">
      <c r="A67" s="78"/>
      <c r="B67" s="35" t="str">
        <f>Dati!D27</f>
        <v>GetInfoOnEmail</v>
      </c>
      <c r="C67" s="16" t="s">
        <v>22</v>
      </c>
      <c r="D67" s="77"/>
      <c r="E67" s="68"/>
      <c r="F67" s="15" t="str">
        <f t="shared" si="1"/>
        <v>PersonProfilePropertiesToWrite-GetInfoOnEmail</v>
      </c>
    </row>
    <row r="68" spans="1:6" x14ac:dyDescent="0.25">
      <c r="A68" s="78"/>
      <c r="B68" s="35" t="str">
        <f>Dati!D28</f>
        <v>BankAccountNumber</v>
      </c>
      <c r="C68" s="16" t="s">
        <v>22</v>
      </c>
      <c r="D68" s="77"/>
      <c r="E68" s="68"/>
      <c r="F68" s="15" t="str">
        <f t="shared" si="1"/>
        <v>PersonProfilePropertiesToWrite-BankAccountNumber</v>
      </c>
    </row>
    <row r="69" spans="1:6" x14ac:dyDescent="0.25">
      <c r="A69" s="78"/>
      <c r="B69" s="35" t="str">
        <f>Dati!D29</f>
        <v>City</v>
      </c>
      <c r="C69" s="16" t="s">
        <v>22</v>
      </c>
      <c r="D69" s="77"/>
      <c r="E69" s="69"/>
      <c r="F69" s="15" t="str">
        <f t="shared" si="1"/>
        <v>PersonProfilePropertiesToWrite-City</v>
      </c>
    </row>
    <row r="70" spans="1:6" x14ac:dyDescent="0.25">
      <c r="A70" s="76" t="s">
        <v>87</v>
      </c>
      <c r="B70" s="35" t="str">
        <f>Dati!E3</f>
        <v>AddressAtvk</v>
      </c>
      <c r="C70" s="16" t="s">
        <v>22</v>
      </c>
      <c r="D70" s="77" t="s">
        <v>22</v>
      </c>
      <c r="E70" s="67"/>
      <c r="F70" s="15" t="str">
        <f>"CompanyProfilePropertiesToRead-"&amp;B70</f>
        <v>CompanyProfilePropertiesToRead-AddressAtvk</v>
      </c>
    </row>
    <row r="71" spans="1:6" x14ac:dyDescent="0.25">
      <c r="A71" s="76"/>
      <c r="B71" s="35" t="str">
        <f>Dati!E4</f>
        <v>AddressClassCode</v>
      </c>
      <c r="C71" s="16" t="s">
        <v>22</v>
      </c>
      <c r="D71" s="77"/>
      <c r="E71" s="68"/>
      <c r="F71" s="15" t="str">
        <f t="shared" ref="F71:F88" si="2">"CompanyProfilePropertiesToRead-"&amp;B71</f>
        <v>CompanyProfilePropertiesToRead-AddressClassCode</v>
      </c>
    </row>
    <row r="72" spans="1:6" x14ac:dyDescent="0.25">
      <c r="A72" s="76"/>
      <c r="B72" s="35" t="str">
        <f>Dati!E5</f>
        <v>CompanyName</v>
      </c>
      <c r="C72" s="16" t="s">
        <v>22</v>
      </c>
      <c r="D72" s="77"/>
      <c r="E72" s="68"/>
      <c r="F72" s="15" t="str">
        <f t="shared" si="2"/>
        <v>CompanyProfilePropertiesToRead-CompanyName</v>
      </c>
    </row>
    <row r="73" spans="1:6" ht="30" x14ac:dyDescent="0.25">
      <c r="A73" s="76"/>
      <c r="B73" s="35" t="str">
        <f>Dati!E6</f>
        <v>CompanyRegistrationNumber</v>
      </c>
      <c r="C73" s="16" t="s">
        <v>22</v>
      </c>
      <c r="D73" s="77"/>
      <c r="E73" s="68"/>
      <c r="F73" s="15" t="str">
        <f t="shared" si="2"/>
        <v>CompanyProfilePropertiesToRead-CompanyRegistrationNumber</v>
      </c>
    </row>
    <row r="74" spans="1:6" x14ac:dyDescent="0.25">
      <c r="A74" s="76"/>
      <c r="B74" s="35" t="str">
        <f>Dati!E7</f>
        <v>Country</v>
      </c>
      <c r="C74" s="16" t="s">
        <v>22</v>
      </c>
      <c r="D74" s="77"/>
      <c r="E74" s="68"/>
      <c r="F74" s="15" t="str">
        <f t="shared" si="2"/>
        <v>CompanyProfilePropertiesToRead-Country</v>
      </c>
    </row>
    <row r="75" spans="1:6" x14ac:dyDescent="0.25">
      <c r="A75" s="76"/>
      <c r="B75" s="35" t="str">
        <f>Dati!E8</f>
        <v>Email</v>
      </c>
      <c r="C75" s="16" t="s">
        <v>22</v>
      </c>
      <c r="D75" s="77"/>
      <c r="E75" s="68"/>
      <c r="F75" s="15" t="str">
        <f t="shared" si="2"/>
        <v>CompanyProfilePropertiesToRead-Email</v>
      </c>
    </row>
    <row r="76" spans="1:6" x14ac:dyDescent="0.25">
      <c r="A76" s="76"/>
      <c r="B76" s="35" t="str">
        <f>Dati!E9</f>
        <v>FlatNumber</v>
      </c>
      <c r="C76" s="16" t="s">
        <v>22</v>
      </c>
      <c r="D76" s="77"/>
      <c r="E76" s="68"/>
      <c r="F76" s="15" t="str">
        <f t="shared" si="2"/>
        <v>CompanyProfilePropertiesToRead-FlatNumber</v>
      </c>
    </row>
    <row r="77" spans="1:6" x14ac:dyDescent="0.25">
      <c r="A77" s="76"/>
      <c r="B77" s="35" t="str">
        <f>Dati!E10</f>
        <v>FullAddress</v>
      </c>
      <c r="C77" s="16" t="s">
        <v>22</v>
      </c>
      <c r="D77" s="77"/>
      <c r="E77" s="68"/>
      <c r="F77" s="15" t="str">
        <f t="shared" si="2"/>
        <v>CompanyProfilePropertiesToRead-FullAddress</v>
      </c>
    </row>
    <row r="78" spans="1:6" x14ac:dyDescent="0.25">
      <c r="A78" s="76"/>
      <c r="B78" s="35" t="str">
        <f>Dati!E11</f>
        <v>GetSmsOnPhone</v>
      </c>
      <c r="C78" s="16" t="s">
        <v>22</v>
      </c>
      <c r="D78" s="77"/>
      <c r="E78" s="68"/>
      <c r="F78" s="15" t="str">
        <f t="shared" si="2"/>
        <v>CompanyProfilePropertiesToRead-GetSmsOnPhone</v>
      </c>
    </row>
    <row r="79" spans="1:6" x14ac:dyDescent="0.25">
      <c r="A79" s="76"/>
      <c r="B79" s="35" t="str">
        <f>Dati!E12</f>
        <v>HouseNumber</v>
      </c>
      <c r="C79" s="16" t="s">
        <v>22</v>
      </c>
      <c r="D79" s="77"/>
      <c r="E79" s="68"/>
      <c r="F79" s="15" t="str">
        <f t="shared" si="2"/>
        <v>CompanyProfilePropertiesToRead-HouseNumber</v>
      </c>
    </row>
    <row r="80" spans="1:6" x14ac:dyDescent="0.25">
      <c r="A80" s="76"/>
      <c r="B80" s="35" t="str">
        <f>Dati!E13</f>
        <v>Identifier</v>
      </c>
      <c r="C80" s="16" t="s">
        <v>22</v>
      </c>
      <c r="D80" s="77"/>
      <c r="E80" s="68"/>
      <c r="F80" s="15" t="str">
        <f t="shared" si="2"/>
        <v>CompanyProfilePropertiesToRead-Identifier</v>
      </c>
    </row>
    <row r="81" spans="1:6" x14ac:dyDescent="0.25">
      <c r="A81" s="76"/>
      <c r="B81" s="35" t="str">
        <f>Dati!E14</f>
        <v>Phone</v>
      </c>
      <c r="C81" s="16" t="s">
        <v>22</v>
      </c>
      <c r="D81" s="77"/>
      <c r="E81" s="68"/>
      <c r="F81" s="15" t="str">
        <f t="shared" si="2"/>
        <v>CompanyProfilePropertiesToRead-Phone</v>
      </c>
    </row>
    <row r="82" spans="1:6" x14ac:dyDescent="0.25">
      <c r="A82" s="76"/>
      <c r="B82" s="35" t="str">
        <f>Dati!E15</f>
        <v>PostIndex</v>
      </c>
      <c r="C82" s="16" t="s">
        <v>22</v>
      </c>
      <c r="D82" s="77"/>
      <c r="E82" s="68"/>
      <c r="F82" s="15" t="str">
        <f t="shared" si="2"/>
        <v>CompanyProfilePropertiesToRead-PostIndex</v>
      </c>
    </row>
    <row r="83" spans="1:6" x14ac:dyDescent="0.25">
      <c r="A83" s="76"/>
      <c r="B83" s="35" t="str">
        <f>Dati!E16</f>
        <v>Region</v>
      </c>
      <c r="C83" s="16" t="s">
        <v>22</v>
      </c>
      <c r="D83" s="77"/>
      <c r="E83" s="68"/>
      <c r="F83" s="15" t="str">
        <f t="shared" si="2"/>
        <v>CompanyProfilePropertiesToRead-Region</v>
      </c>
    </row>
    <row r="84" spans="1:6" x14ac:dyDescent="0.25">
      <c r="A84" s="76"/>
      <c r="B84" s="35" t="str">
        <f>Dati!E17</f>
        <v>Street</v>
      </c>
      <c r="C84" s="16" t="s">
        <v>22</v>
      </c>
      <c r="D84" s="77"/>
      <c r="E84" s="68"/>
      <c r="F84" s="15" t="str">
        <f t="shared" si="2"/>
        <v>CompanyProfilePropertiesToRead-Street</v>
      </c>
    </row>
    <row r="85" spans="1:6" x14ac:dyDescent="0.25">
      <c r="A85" s="76"/>
      <c r="B85" s="35" t="str">
        <f>Dati!E18</f>
        <v>Village</v>
      </c>
      <c r="C85" s="16" t="s">
        <v>22</v>
      </c>
      <c r="D85" s="77"/>
      <c r="E85" s="68"/>
      <c r="F85" s="15" t="str">
        <f t="shared" si="2"/>
        <v>CompanyProfilePropertiesToRead-Village</v>
      </c>
    </row>
    <row r="86" spans="1:6" x14ac:dyDescent="0.25">
      <c r="A86" s="76"/>
      <c r="B86" s="35" t="str">
        <f>Dati!E19</f>
        <v>GetInfoOnEmail</v>
      </c>
      <c r="C86" s="16" t="s">
        <v>22</v>
      </c>
      <c r="D86" s="77"/>
      <c r="E86" s="68"/>
      <c r="F86" s="15" t="str">
        <f t="shared" si="2"/>
        <v>CompanyProfilePropertiesToRead-GetInfoOnEmail</v>
      </c>
    </row>
    <row r="87" spans="1:6" x14ac:dyDescent="0.25">
      <c r="A87" s="76"/>
      <c r="B87" s="35" t="str">
        <f>Dati!E20</f>
        <v>BankAccountNumber</v>
      </c>
      <c r="C87" s="16" t="s">
        <v>22</v>
      </c>
      <c r="D87" s="77"/>
      <c r="E87" s="68"/>
      <c r="F87" s="15" t="str">
        <f t="shared" si="2"/>
        <v>CompanyProfilePropertiesToRead-BankAccountNumber</v>
      </c>
    </row>
    <row r="88" spans="1:6" x14ac:dyDescent="0.25">
      <c r="A88" s="76"/>
      <c r="B88" s="35" t="str">
        <f>Dati!E21</f>
        <v>City</v>
      </c>
      <c r="C88" s="16" t="s">
        <v>22</v>
      </c>
      <c r="D88" s="77"/>
      <c r="E88" s="69"/>
      <c r="F88" s="15" t="str">
        <f t="shared" si="2"/>
        <v>CompanyProfilePropertiesToRead-City</v>
      </c>
    </row>
    <row r="89" spans="1:6" x14ac:dyDescent="0.25">
      <c r="A89" s="78" t="s">
        <v>88</v>
      </c>
      <c r="B89" s="35" t="str">
        <f>Dati!E3</f>
        <v>AddressAtvk</v>
      </c>
      <c r="C89" s="16" t="s">
        <v>22</v>
      </c>
      <c r="D89" s="77" t="s">
        <v>22</v>
      </c>
      <c r="E89" s="67"/>
      <c r="F89" s="15" t="str">
        <f>"CompanyProfilePropertiesToWrite-"&amp;B89</f>
        <v>CompanyProfilePropertiesToWrite-AddressAtvk</v>
      </c>
    </row>
    <row r="90" spans="1:6" x14ac:dyDescent="0.25">
      <c r="A90" s="78"/>
      <c r="B90" s="35" t="str">
        <f>Dati!E4</f>
        <v>AddressClassCode</v>
      </c>
      <c r="C90" s="16" t="s">
        <v>22</v>
      </c>
      <c r="D90" s="77"/>
      <c r="E90" s="68"/>
      <c r="F90" s="15" t="str">
        <f t="shared" ref="F90:F107" si="3">"CompanyProfilePropertiesToWrite-"&amp;B90</f>
        <v>CompanyProfilePropertiesToWrite-AddressClassCode</v>
      </c>
    </row>
    <row r="91" spans="1:6" x14ac:dyDescent="0.25">
      <c r="A91" s="78"/>
      <c r="B91" s="35" t="str">
        <f>Dati!E5</f>
        <v>CompanyName</v>
      </c>
      <c r="C91" s="16" t="s">
        <v>22</v>
      </c>
      <c r="D91" s="77"/>
      <c r="E91" s="68"/>
      <c r="F91" s="15" t="str">
        <f t="shared" si="3"/>
        <v>CompanyProfilePropertiesToWrite-CompanyName</v>
      </c>
    </row>
    <row r="92" spans="1:6" ht="30" x14ac:dyDescent="0.25">
      <c r="A92" s="78"/>
      <c r="B92" s="35" t="str">
        <f>Dati!E6</f>
        <v>CompanyRegistrationNumber</v>
      </c>
      <c r="C92" s="16" t="s">
        <v>22</v>
      </c>
      <c r="D92" s="77"/>
      <c r="E92" s="68"/>
      <c r="F92" s="15" t="str">
        <f t="shared" si="3"/>
        <v>CompanyProfilePropertiesToWrite-CompanyRegistrationNumber</v>
      </c>
    </row>
    <row r="93" spans="1:6" x14ac:dyDescent="0.25">
      <c r="A93" s="78"/>
      <c r="B93" s="35" t="str">
        <f>Dati!E7</f>
        <v>Country</v>
      </c>
      <c r="C93" s="16" t="s">
        <v>22</v>
      </c>
      <c r="D93" s="77"/>
      <c r="E93" s="68"/>
      <c r="F93" s="15" t="str">
        <f t="shared" si="3"/>
        <v>CompanyProfilePropertiesToWrite-Country</v>
      </c>
    </row>
    <row r="94" spans="1:6" x14ac:dyDescent="0.25">
      <c r="A94" s="78"/>
      <c r="B94" s="35" t="str">
        <f>Dati!E8</f>
        <v>Email</v>
      </c>
      <c r="C94" s="16" t="s">
        <v>22</v>
      </c>
      <c r="D94" s="77"/>
      <c r="E94" s="68"/>
      <c r="F94" s="15" t="str">
        <f t="shared" si="3"/>
        <v>CompanyProfilePropertiesToWrite-Email</v>
      </c>
    </row>
    <row r="95" spans="1:6" x14ac:dyDescent="0.25">
      <c r="A95" s="78"/>
      <c r="B95" s="35" t="str">
        <f>Dati!E9</f>
        <v>FlatNumber</v>
      </c>
      <c r="C95" s="16" t="s">
        <v>22</v>
      </c>
      <c r="D95" s="77"/>
      <c r="E95" s="68"/>
      <c r="F95" s="15" t="str">
        <f t="shared" si="3"/>
        <v>CompanyProfilePropertiesToWrite-FlatNumber</v>
      </c>
    </row>
    <row r="96" spans="1:6" x14ac:dyDescent="0.25">
      <c r="A96" s="78"/>
      <c r="B96" s="35" t="str">
        <f>Dati!E10</f>
        <v>FullAddress</v>
      </c>
      <c r="C96" s="16" t="s">
        <v>22</v>
      </c>
      <c r="D96" s="77"/>
      <c r="E96" s="68"/>
      <c r="F96" s="15" t="str">
        <f t="shared" si="3"/>
        <v>CompanyProfilePropertiesToWrite-FullAddress</v>
      </c>
    </row>
    <row r="97" spans="1:6" x14ac:dyDescent="0.25">
      <c r="A97" s="78"/>
      <c r="B97" s="35" t="str">
        <f>Dati!E11</f>
        <v>GetSmsOnPhone</v>
      </c>
      <c r="C97" s="16" t="s">
        <v>22</v>
      </c>
      <c r="D97" s="77"/>
      <c r="E97" s="68"/>
      <c r="F97" s="15" t="str">
        <f t="shared" si="3"/>
        <v>CompanyProfilePropertiesToWrite-GetSmsOnPhone</v>
      </c>
    </row>
    <row r="98" spans="1:6" x14ac:dyDescent="0.25">
      <c r="A98" s="78"/>
      <c r="B98" s="35" t="str">
        <f>Dati!E12</f>
        <v>HouseNumber</v>
      </c>
      <c r="C98" s="16" t="s">
        <v>22</v>
      </c>
      <c r="D98" s="77"/>
      <c r="E98" s="68"/>
      <c r="F98" s="15" t="str">
        <f t="shared" si="3"/>
        <v>CompanyProfilePropertiesToWrite-HouseNumber</v>
      </c>
    </row>
    <row r="99" spans="1:6" x14ac:dyDescent="0.25">
      <c r="A99" s="78"/>
      <c r="B99" s="35" t="str">
        <f>Dati!E13</f>
        <v>Identifier</v>
      </c>
      <c r="C99" s="16" t="s">
        <v>22</v>
      </c>
      <c r="D99" s="77"/>
      <c r="E99" s="68"/>
      <c r="F99" s="15" t="str">
        <f t="shared" si="3"/>
        <v>CompanyProfilePropertiesToWrite-Identifier</v>
      </c>
    </row>
    <row r="100" spans="1:6" x14ac:dyDescent="0.25">
      <c r="A100" s="78"/>
      <c r="B100" s="35" t="str">
        <f>Dati!E14</f>
        <v>Phone</v>
      </c>
      <c r="C100" s="16" t="s">
        <v>22</v>
      </c>
      <c r="D100" s="77"/>
      <c r="E100" s="68"/>
      <c r="F100" s="15" t="str">
        <f t="shared" si="3"/>
        <v>CompanyProfilePropertiesToWrite-Phone</v>
      </c>
    </row>
    <row r="101" spans="1:6" x14ac:dyDescent="0.25">
      <c r="A101" s="78"/>
      <c r="B101" s="35" t="str">
        <f>Dati!E15</f>
        <v>PostIndex</v>
      </c>
      <c r="C101" s="16" t="s">
        <v>22</v>
      </c>
      <c r="D101" s="77"/>
      <c r="E101" s="68"/>
      <c r="F101" s="15" t="str">
        <f t="shared" si="3"/>
        <v>CompanyProfilePropertiesToWrite-PostIndex</v>
      </c>
    </row>
    <row r="102" spans="1:6" x14ac:dyDescent="0.25">
      <c r="A102" s="78"/>
      <c r="B102" s="35" t="str">
        <f>Dati!E16</f>
        <v>Region</v>
      </c>
      <c r="C102" s="16" t="s">
        <v>22</v>
      </c>
      <c r="D102" s="77"/>
      <c r="E102" s="68"/>
      <c r="F102" s="15" t="str">
        <f t="shared" si="3"/>
        <v>CompanyProfilePropertiesToWrite-Region</v>
      </c>
    </row>
    <row r="103" spans="1:6" x14ac:dyDescent="0.25">
      <c r="A103" s="78"/>
      <c r="B103" s="35" t="str">
        <f>Dati!E17</f>
        <v>Street</v>
      </c>
      <c r="C103" s="16" t="s">
        <v>22</v>
      </c>
      <c r="D103" s="77"/>
      <c r="E103" s="68"/>
      <c r="F103" s="15" t="str">
        <f t="shared" si="3"/>
        <v>CompanyProfilePropertiesToWrite-Street</v>
      </c>
    </row>
    <row r="104" spans="1:6" x14ac:dyDescent="0.25">
      <c r="A104" s="78"/>
      <c r="B104" s="35" t="str">
        <f>Dati!E18</f>
        <v>Village</v>
      </c>
      <c r="C104" s="16" t="s">
        <v>22</v>
      </c>
      <c r="D104" s="77"/>
      <c r="E104" s="68"/>
      <c r="F104" s="15" t="str">
        <f t="shared" si="3"/>
        <v>CompanyProfilePropertiesToWrite-Village</v>
      </c>
    </row>
    <row r="105" spans="1:6" x14ac:dyDescent="0.25">
      <c r="A105" s="78"/>
      <c r="B105" s="35" t="str">
        <f>Dati!E19</f>
        <v>GetInfoOnEmail</v>
      </c>
      <c r="C105" s="16" t="s">
        <v>22</v>
      </c>
      <c r="D105" s="77"/>
      <c r="E105" s="68"/>
      <c r="F105" s="15" t="str">
        <f t="shared" si="3"/>
        <v>CompanyProfilePropertiesToWrite-GetInfoOnEmail</v>
      </c>
    </row>
    <row r="106" spans="1:6" x14ac:dyDescent="0.25">
      <c r="A106" s="78"/>
      <c r="B106" s="35" t="str">
        <f>Dati!E20</f>
        <v>BankAccountNumber</v>
      </c>
      <c r="C106" s="16" t="s">
        <v>22</v>
      </c>
      <c r="D106" s="77"/>
      <c r="E106" s="68"/>
      <c r="F106" s="15" t="str">
        <f t="shared" si="3"/>
        <v>CompanyProfilePropertiesToWrite-BankAccountNumber</v>
      </c>
    </row>
    <row r="107" spans="1:6" x14ac:dyDescent="0.25">
      <c r="A107" s="67"/>
      <c r="B107" s="35" t="str">
        <f>Dati!E21</f>
        <v>City</v>
      </c>
      <c r="C107" s="22" t="s">
        <v>22</v>
      </c>
      <c r="D107" s="73"/>
      <c r="E107" s="68"/>
      <c r="F107" s="23" t="str">
        <f t="shared" si="3"/>
        <v>CompanyProfilePropertiesToWrite-City</v>
      </c>
    </row>
    <row r="109" spans="1:6" x14ac:dyDescent="0.25">
      <c r="A109" s="34" t="str">
        <f>"KDV2 forma #"&amp;(COUNTIF(A$1:A108, "KDV2 forma #*")+1)</f>
        <v>KDV2 forma #2</v>
      </c>
      <c r="B109" s="32"/>
      <c r="C109" s="32"/>
      <c r="D109" s="33"/>
      <c r="E109" s="32"/>
      <c r="F109" s="32"/>
    </row>
    <row r="110" spans="1:6" x14ac:dyDescent="0.25">
      <c r="A110" s="30" t="s">
        <v>102</v>
      </c>
      <c r="B110" s="15"/>
      <c r="C110" s="16"/>
      <c r="D110" s="31" t="s">
        <v>23</v>
      </c>
      <c r="E110" s="15" t="s">
        <v>110</v>
      </c>
      <c r="F110" s="15" t="s">
        <v>14</v>
      </c>
    </row>
    <row r="111" spans="1:6" x14ac:dyDescent="0.25">
      <c r="A111" s="30" t="s">
        <v>0</v>
      </c>
      <c r="B111" s="15"/>
      <c r="C111" s="15" t="str">
        <f>'E-pakalpojums'!$C$10&amp;"-KDVFORM2-"&amp;C110</f>
        <v>URN:IVIS:100001:EP-EPXXX-v1-0-KDVFORM2-</v>
      </c>
      <c r="D111" s="31" t="s">
        <v>23</v>
      </c>
      <c r="E111" s="15" t="s">
        <v>98</v>
      </c>
      <c r="F111" s="15" t="s">
        <v>0</v>
      </c>
    </row>
    <row r="112" spans="1:6" x14ac:dyDescent="0.25">
      <c r="A112" s="30" t="s">
        <v>90</v>
      </c>
      <c r="B112" s="15"/>
      <c r="C112" s="16"/>
      <c r="D112" s="31" t="s">
        <v>23</v>
      </c>
      <c r="E112" s="67"/>
      <c r="F112" s="15" t="s">
        <v>93</v>
      </c>
    </row>
    <row r="113" spans="1:6" x14ac:dyDescent="0.25">
      <c r="A113" s="30" t="s">
        <v>91</v>
      </c>
      <c r="B113" s="15"/>
      <c r="C113" s="16"/>
      <c r="D113" s="31" t="s">
        <v>22</v>
      </c>
      <c r="E113" s="68"/>
      <c r="F113" s="15" t="s">
        <v>94</v>
      </c>
    </row>
    <row r="114" spans="1:6" x14ac:dyDescent="0.25">
      <c r="A114" s="30" t="s">
        <v>92</v>
      </c>
      <c r="B114" s="15"/>
      <c r="C114" s="16"/>
      <c r="D114" s="31" t="s">
        <v>22</v>
      </c>
      <c r="E114" s="69"/>
      <c r="F114" s="15" t="s">
        <v>95</v>
      </c>
    </row>
    <row r="115" spans="1:6" ht="42" customHeight="1" x14ac:dyDescent="0.25">
      <c r="A115" s="30" t="s">
        <v>134</v>
      </c>
      <c r="B115" s="15"/>
      <c r="C115" s="16"/>
      <c r="D115" s="31" t="s">
        <v>22</v>
      </c>
      <c r="E115" s="15"/>
      <c r="F115" s="15" t="s">
        <v>111</v>
      </c>
    </row>
    <row r="116" spans="1:6" ht="42" customHeight="1" x14ac:dyDescent="0.25">
      <c r="A116" s="44" t="s">
        <v>135</v>
      </c>
      <c r="B116" s="15"/>
      <c r="C116" s="16"/>
      <c r="D116" s="43" t="s">
        <v>22</v>
      </c>
      <c r="E116" s="15"/>
      <c r="F116" s="15" t="s">
        <v>112</v>
      </c>
    </row>
    <row r="117" spans="1:6" ht="42" customHeight="1" x14ac:dyDescent="0.25">
      <c r="A117" s="44" t="s">
        <v>136</v>
      </c>
      <c r="B117" s="15"/>
      <c r="C117" s="16"/>
      <c r="D117" s="43" t="s">
        <v>22</v>
      </c>
      <c r="E117" s="15"/>
      <c r="F117" s="15" t="s">
        <v>113</v>
      </c>
    </row>
    <row r="118" spans="1:6" x14ac:dyDescent="0.25">
      <c r="A118" s="29" t="s">
        <v>32</v>
      </c>
      <c r="B118" s="20"/>
      <c r="C118" s="16"/>
      <c r="D118" s="31" t="s">
        <v>23</v>
      </c>
      <c r="E118" s="20"/>
      <c r="F118" s="15" t="s">
        <v>9</v>
      </c>
    </row>
    <row r="119" spans="1:6" x14ac:dyDescent="0.25">
      <c r="A119" s="29" t="s">
        <v>33</v>
      </c>
      <c r="B119" s="20"/>
      <c r="C119" s="16"/>
      <c r="D119" s="31" t="s">
        <v>23</v>
      </c>
      <c r="E119" s="20"/>
      <c r="F119" s="15" t="s">
        <v>10</v>
      </c>
    </row>
    <row r="120" spans="1:6" ht="30" x14ac:dyDescent="0.25">
      <c r="A120" s="29" t="s">
        <v>34</v>
      </c>
      <c r="B120" s="20"/>
      <c r="C120" s="16"/>
      <c r="D120" s="31" t="s">
        <v>23</v>
      </c>
      <c r="E120" s="20"/>
      <c r="F120" s="15" t="s">
        <v>11</v>
      </c>
    </row>
    <row r="121" spans="1:6" x14ac:dyDescent="0.25">
      <c r="A121" s="29" t="s">
        <v>35</v>
      </c>
      <c r="B121" s="20"/>
      <c r="C121" s="16"/>
      <c r="D121" s="31" t="s">
        <v>23</v>
      </c>
      <c r="E121" s="20"/>
      <c r="F121" s="15" t="s">
        <v>12</v>
      </c>
    </row>
    <row r="122" spans="1:6" x14ac:dyDescent="0.25">
      <c r="A122" s="76" t="s">
        <v>36</v>
      </c>
      <c r="B122" s="35">
        <f>Dati!D107</f>
        <v>0</v>
      </c>
      <c r="C122" s="16" t="s">
        <v>22</v>
      </c>
      <c r="D122" s="77" t="s">
        <v>22</v>
      </c>
      <c r="E122" s="67"/>
      <c r="F122" s="15" t="str">
        <f>"PersonProfilePropertiesToRead-"&amp;B122</f>
        <v>PersonProfilePropertiesToRead-0</v>
      </c>
    </row>
    <row r="123" spans="1:6" x14ac:dyDescent="0.25">
      <c r="A123" s="76"/>
      <c r="B123" s="35">
        <f>Dati!D108</f>
        <v>0</v>
      </c>
      <c r="C123" s="16" t="s">
        <v>22</v>
      </c>
      <c r="D123" s="77"/>
      <c r="E123" s="68"/>
      <c r="F123" s="15" t="str">
        <f t="shared" ref="F123:F148" si="4">"PersonProfilePropertiesToRead-"&amp;B123</f>
        <v>PersonProfilePropertiesToRead-0</v>
      </c>
    </row>
    <row r="124" spans="1:6" x14ac:dyDescent="0.25">
      <c r="A124" s="76"/>
      <c r="B124" s="35">
        <f>Dati!D109</f>
        <v>0</v>
      </c>
      <c r="C124" s="16" t="s">
        <v>22</v>
      </c>
      <c r="D124" s="77"/>
      <c r="E124" s="68"/>
      <c r="F124" s="15" t="str">
        <f t="shared" si="4"/>
        <v>PersonProfilePropertiesToRead-0</v>
      </c>
    </row>
    <row r="125" spans="1:6" x14ac:dyDescent="0.25">
      <c r="A125" s="76"/>
      <c r="B125" s="35">
        <f>Dati!D110</f>
        <v>0</v>
      </c>
      <c r="C125" s="16" t="s">
        <v>22</v>
      </c>
      <c r="D125" s="77"/>
      <c r="E125" s="68"/>
      <c r="F125" s="15" t="str">
        <f t="shared" si="4"/>
        <v>PersonProfilePropertiesToRead-0</v>
      </c>
    </row>
    <row r="126" spans="1:6" x14ac:dyDescent="0.25">
      <c r="A126" s="76"/>
      <c r="B126" s="35">
        <f>Dati!D111</f>
        <v>0</v>
      </c>
      <c r="C126" s="16" t="s">
        <v>22</v>
      </c>
      <c r="D126" s="77"/>
      <c r="E126" s="68"/>
      <c r="F126" s="15" t="str">
        <f t="shared" si="4"/>
        <v>PersonProfilePropertiesToRead-0</v>
      </c>
    </row>
    <row r="127" spans="1:6" x14ac:dyDescent="0.25">
      <c r="A127" s="76"/>
      <c r="B127" s="35">
        <f>Dati!D112</f>
        <v>0</v>
      </c>
      <c r="C127" s="16" t="s">
        <v>22</v>
      </c>
      <c r="D127" s="77"/>
      <c r="E127" s="68"/>
      <c r="F127" s="15" t="str">
        <f t="shared" si="4"/>
        <v>PersonProfilePropertiesToRead-0</v>
      </c>
    </row>
    <row r="128" spans="1:6" x14ac:dyDescent="0.25">
      <c r="A128" s="76"/>
      <c r="B128" s="35">
        <f>Dati!D113</f>
        <v>0</v>
      </c>
      <c r="C128" s="16" t="s">
        <v>22</v>
      </c>
      <c r="D128" s="77"/>
      <c r="E128" s="68"/>
      <c r="F128" s="15" t="str">
        <f t="shared" si="4"/>
        <v>PersonProfilePropertiesToRead-0</v>
      </c>
    </row>
    <row r="129" spans="1:6" x14ac:dyDescent="0.25">
      <c r="A129" s="76"/>
      <c r="B129" s="35">
        <f>Dati!D114</f>
        <v>0</v>
      </c>
      <c r="C129" s="16" t="s">
        <v>22</v>
      </c>
      <c r="D129" s="77"/>
      <c r="E129" s="68"/>
      <c r="F129" s="15" t="str">
        <f t="shared" si="4"/>
        <v>PersonProfilePropertiesToRead-0</v>
      </c>
    </row>
    <row r="130" spans="1:6" x14ac:dyDescent="0.25">
      <c r="A130" s="76"/>
      <c r="B130" s="35">
        <f>Dati!D115</f>
        <v>0</v>
      </c>
      <c r="C130" s="16" t="s">
        <v>22</v>
      </c>
      <c r="D130" s="77"/>
      <c r="E130" s="68"/>
      <c r="F130" s="15" t="str">
        <f t="shared" si="4"/>
        <v>PersonProfilePropertiesToRead-0</v>
      </c>
    </row>
    <row r="131" spans="1:6" x14ac:dyDescent="0.25">
      <c r="A131" s="76"/>
      <c r="B131" s="35">
        <f>Dati!D116</f>
        <v>0</v>
      </c>
      <c r="C131" s="16" t="s">
        <v>22</v>
      </c>
      <c r="D131" s="77"/>
      <c r="E131" s="68"/>
      <c r="F131" s="15" t="str">
        <f t="shared" si="4"/>
        <v>PersonProfilePropertiesToRead-0</v>
      </c>
    </row>
    <row r="132" spans="1:6" x14ac:dyDescent="0.25">
      <c r="A132" s="76"/>
      <c r="B132" s="35">
        <f>Dati!D117</f>
        <v>0</v>
      </c>
      <c r="C132" s="16" t="s">
        <v>22</v>
      </c>
      <c r="D132" s="77"/>
      <c r="E132" s="68"/>
      <c r="F132" s="15" t="str">
        <f t="shared" si="4"/>
        <v>PersonProfilePropertiesToRead-0</v>
      </c>
    </row>
    <row r="133" spans="1:6" x14ac:dyDescent="0.25">
      <c r="A133" s="76"/>
      <c r="B133" s="35">
        <f>Dati!D118</f>
        <v>0</v>
      </c>
      <c r="C133" s="16" t="s">
        <v>22</v>
      </c>
      <c r="D133" s="77"/>
      <c r="E133" s="68"/>
      <c r="F133" s="15" t="str">
        <f t="shared" si="4"/>
        <v>PersonProfilePropertiesToRead-0</v>
      </c>
    </row>
    <row r="134" spans="1:6" x14ac:dyDescent="0.25">
      <c r="A134" s="76"/>
      <c r="B134" s="35">
        <f>Dati!D119</f>
        <v>0</v>
      </c>
      <c r="C134" s="16" t="s">
        <v>22</v>
      </c>
      <c r="D134" s="77"/>
      <c r="E134" s="68"/>
      <c r="F134" s="15" t="str">
        <f t="shared" si="4"/>
        <v>PersonProfilePropertiesToRead-0</v>
      </c>
    </row>
    <row r="135" spans="1:6" x14ac:dyDescent="0.25">
      <c r="A135" s="76"/>
      <c r="B135" s="35">
        <f>Dati!D120</f>
        <v>0</v>
      </c>
      <c r="C135" s="16" t="s">
        <v>22</v>
      </c>
      <c r="D135" s="77"/>
      <c r="E135" s="68"/>
      <c r="F135" s="15" t="str">
        <f t="shared" si="4"/>
        <v>PersonProfilePropertiesToRead-0</v>
      </c>
    </row>
    <row r="136" spans="1:6" x14ac:dyDescent="0.25">
      <c r="A136" s="76"/>
      <c r="B136" s="35">
        <f>Dati!D121</f>
        <v>0</v>
      </c>
      <c r="C136" s="16" t="s">
        <v>22</v>
      </c>
      <c r="D136" s="77"/>
      <c r="E136" s="68"/>
      <c r="F136" s="15" t="str">
        <f t="shared" si="4"/>
        <v>PersonProfilePropertiesToRead-0</v>
      </c>
    </row>
    <row r="137" spans="1:6" x14ac:dyDescent="0.25">
      <c r="A137" s="76"/>
      <c r="B137" s="35">
        <f>Dati!D122</f>
        <v>0</v>
      </c>
      <c r="C137" s="16" t="s">
        <v>22</v>
      </c>
      <c r="D137" s="77"/>
      <c r="E137" s="68"/>
      <c r="F137" s="15" t="str">
        <f t="shared" si="4"/>
        <v>PersonProfilePropertiesToRead-0</v>
      </c>
    </row>
    <row r="138" spans="1:6" x14ac:dyDescent="0.25">
      <c r="A138" s="76"/>
      <c r="B138" s="35">
        <f>Dati!D123</f>
        <v>0</v>
      </c>
      <c r="C138" s="16" t="s">
        <v>22</v>
      </c>
      <c r="D138" s="77"/>
      <c r="E138" s="68"/>
      <c r="F138" s="15" t="str">
        <f t="shared" si="4"/>
        <v>PersonProfilePropertiesToRead-0</v>
      </c>
    </row>
    <row r="139" spans="1:6" x14ac:dyDescent="0.25">
      <c r="A139" s="76"/>
      <c r="B139" s="35">
        <f>Dati!D124</f>
        <v>0</v>
      </c>
      <c r="C139" s="16" t="s">
        <v>22</v>
      </c>
      <c r="D139" s="77"/>
      <c r="E139" s="68"/>
      <c r="F139" s="15" t="str">
        <f t="shared" si="4"/>
        <v>PersonProfilePropertiesToRead-0</v>
      </c>
    </row>
    <row r="140" spans="1:6" x14ac:dyDescent="0.25">
      <c r="A140" s="76"/>
      <c r="B140" s="35">
        <f>Dati!D125</f>
        <v>0</v>
      </c>
      <c r="C140" s="16" t="s">
        <v>22</v>
      </c>
      <c r="D140" s="77"/>
      <c r="E140" s="68"/>
      <c r="F140" s="15" t="str">
        <f t="shared" si="4"/>
        <v>PersonProfilePropertiesToRead-0</v>
      </c>
    </row>
    <row r="141" spans="1:6" x14ac:dyDescent="0.25">
      <c r="A141" s="76"/>
      <c r="B141" s="35">
        <f>Dati!D126</f>
        <v>0</v>
      </c>
      <c r="C141" s="16" t="s">
        <v>22</v>
      </c>
      <c r="D141" s="77"/>
      <c r="E141" s="68"/>
      <c r="F141" s="15" t="str">
        <f t="shared" si="4"/>
        <v>PersonProfilePropertiesToRead-0</v>
      </c>
    </row>
    <row r="142" spans="1:6" x14ac:dyDescent="0.25">
      <c r="A142" s="76"/>
      <c r="B142" s="35">
        <f>Dati!D127</f>
        <v>0</v>
      </c>
      <c r="C142" s="16" t="s">
        <v>22</v>
      </c>
      <c r="D142" s="77"/>
      <c r="E142" s="68"/>
      <c r="F142" s="15" t="str">
        <f t="shared" si="4"/>
        <v>PersonProfilePropertiesToRead-0</v>
      </c>
    </row>
    <row r="143" spans="1:6" x14ac:dyDescent="0.25">
      <c r="A143" s="76"/>
      <c r="B143" s="35">
        <f>Dati!D128</f>
        <v>0</v>
      </c>
      <c r="C143" s="16" t="s">
        <v>22</v>
      </c>
      <c r="D143" s="77"/>
      <c r="E143" s="68"/>
      <c r="F143" s="15" t="str">
        <f t="shared" si="4"/>
        <v>PersonProfilePropertiesToRead-0</v>
      </c>
    </row>
    <row r="144" spans="1:6" x14ac:dyDescent="0.25">
      <c r="A144" s="76"/>
      <c r="B144" s="35">
        <f>Dati!D129</f>
        <v>0</v>
      </c>
      <c r="C144" s="16" t="s">
        <v>22</v>
      </c>
      <c r="D144" s="77"/>
      <c r="E144" s="68"/>
      <c r="F144" s="15" t="str">
        <f t="shared" si="4"/>
        <v>PersonProfilePropertiesToRead-0</v>
      </c>
    </row>
    <row r="145" spans="1:6" x14ac:dyDescent="0.25">
      <c r="A145" s="76"/>
      <c r="B145" s="35">
        <f>Dati!D130</f>
        <v>0</v>
      </c>
      <c r="C145" s="16" t="s">
        <v>22</v>
      </c>
      <c r="D145" s="77"/>
      <c r="E145" s="68"/>
      <c r="F145" s="15" t="str">
        <f t="shared" si="4"/>
        <v>PersonProfilePropertiesToRead-0</v>
      </c>
    </row>
    <row r="146" spans="1:6" x14ac:dyDescent="0.25">
      <c r="A146" s="76"/>
      <c r="B146" s="35">
        <f>Dati!D131</f>
        <v>0</v>
      </c>
      <c r="C146" s="16" t="s">
        <v>22</v>
      </c>
      <c r="D146" s="77"/>
      <c r="E146" s="68"/>
      <c r="F146" s="15" t="str">
        <f t="shared" si="4"/>
        <v>PersonProfilePropertiesToRead-0</v>
      </c>
    </row>
    <row r="147" spans="1:6" x14ac:dyDescent="0.25">
      <c r="A147" s="76"/>
      <c r="B147" s="35">
        <f>Dati!D132</f>
        <v>0</v>
      </c>
      <c r="C147" s="16" t="s">
        <v>22</v>
      </c>
      <c r="D147" s="77"/>
      <c r="E147" s="68"/>
      <c r="F147" s="15" t="str">
        <f t="shared" si="4"/>
        <v>PersonProfilePropertiesToRead-0</v>
      </c>
    </row>
    <row r="148" spans="1:6" x14ac:dyDescent="0.25">
      <c r="A148" s="76"/>
      <c r="B148" s="35">
        <f>Dati!D133</f>
        <v>0</v>
      </c>
      <c r="C148" s="16" t="s">
        <v>22</v>
      </c>
      <c r="D148" s="77"/>
      <c r="E148" s="69"/>
      <c r="F148" s="15" t="str">
        <f t="shared" si="4"/>
        <v>PersonProfilePropertiesToRead-0</v>
      </c>
    </row>
    <row r="149" spans="1:6" x14ac:dyDescent="0.25">
      <c r="A149" s="78" t="s">
        <v>37</v>
      </c>
      <c r="B149" s="35">
        <f>Dati!D107</f>
        <v>0</v>
      </c>
      <c r="C149" s="16" t="s">
        <v>22</v>
      </c>
      <c r="D149" s="77" t="s">
        <v>22</v>
      </c>
      <c r="E149" s="67"/>
      <c r="F149" s="15" t="str">
        <f>"PersonProfilePropertiesToWrite-"&amp;B149</f>
        <v>PersonProfilePropertiesToWrite-0</v>
      </c>
    </row>
    <row r="150" spans="1:6" x14ac:dyDescent="0.25">
      <c r="A150" s="78"/>
      <c r="B150" s="35">
        <f>Dati!D108</f>
        <v>0</v>
      </c>
      <c r="C150" s="16" t="s">
        <v>22</v>
      </c>
      <c r="D150" s="77"/>
      <c r="E150" s="68"/>
      <c r="F150" s="15" t="str">
        <f t="shared" ref="F150:F175" si="5">"PersonProfilePropertiesToWrite-"&amp;B150</f>
        <v>PersonProfilePropertiesToWrite-0</v>
      </c>
    </row>
    <row r="151" spans="1:6" x14ac:dyDescent="0.25">
      <c r="A151" s="78"/>
      <c r="B151" s="35">
        <f>Dati!D109</f>
        <v>0</v>
      </c>
      <c r="C151" s="16" t="s">
        <v>22</v>
      </c>
      <c r="D151" s="77"/>
      <c r="E151" s="68"/>
      <c r="F151" s="15" t="str">
        <f t="shared" si="5"/>
        <v>PersonProfilePropertiesToWrite-0</v>
      </c>
    </row>
    <row r="152" spans="1:6" x14ac:dyDescent="0.25">
      <c r="A152" s="78"/>
      <c r="B152" s="35">
        <f>Dati!D110</f>
        <v>0</v>
      </c>
      <c r="C152" s="16" t="s">
        <v>22</v>
      </c>
      <c r="D152" s="77"/>
      <c r="E152" s="68"/>
      <c r="F152" s="15" t="str">
        <f t="shared" si="5"/>
        <v>PersonProfilePropertiesToWrite-0</v>
      </c>
    </row>
    <row r="153" spans="1:6" x14ac:dyDescent="0.25">
      <c r="A153" s="78"/>
      <c r="B153" s="35">
        <f>Dati!D111</f>
        <v>0</v>
      </c>
      <c r="C153" s="16" t="s">
        <v>22</v>
      </c>
      <c r="D153" s="77"/>
      <c r="E153" s="68"/>
      <c r="F153" s="15" t="str">
        <f t="shared" si="5"/>
        <v>PersonProfilePropertiesToWrite-0</v>
      </c>
    </row>
    <row r="154" spans="1:6" x14ac:dyDescent="0.25">
      <c r="A154" s="78"/>
      <c r="B154" s="35">
        <f>Dati!D112</f>
        <v>0</v>
      </c>
      <c r="C154" s="16" t="s">
        <v>22</v>
      </c>
      <c r="D154" s="77"/>
      <c r="E154" s="68"/>
      <c r="F154" s="15" t="str">
        <f t="shared" si="5"/>
        <v>PersonProfilePropertiesToWrite-0</v>
      </c>
    </row>
    <row r="155" spans="1:6" x14ac:dyDescent="0.25">
      <c r="A155" s="78"/>
      <c r="B155" s="35">
        <f>Dati!D113</f>
        <v>0</v>
      </c>
      <c r="C155" s="16" t="s">
        <v>22</v>
      </c>
      <c r="D155" s="77"/>
      <c r="E155" s="68"/>
      <c r="F155" s="15" t="str">
        <f t="shared" si="5"/>
        <v>PersonProfilePropertiesToWrite-0</v>
      </c>
    </row>
    <row r="156" spans="1:6" x14ac:dyDescent="0.25">
      <c r="A156" s="78"/>
      <c r="B156" s="35">
        <f>Dati!D114</f>
        <v>0</v>
      </c>
      <c r="C156" s="16" t="s">
        <v>22</v>
      </c>
      <c r="D156" s="77"/>
      <c r="E156" s="68"/>
      <c r="F156" s="15" t="str">
        <f t="shared" si="5"/>
        <v>PersonProfilePropertiesToWrite-0</v>
      </c>
    </row>
    <row r="157" spans="1:6" x14ac:dyDescent="0.25">
      <c r="A157" s="78"/>
      <c r="B157" s="35">
        <f>Dati!D115</f>
        <v>0</v>
      </c>
      <c r="C157" s="16" t="s">
        <v>22</v>
      </c>
      <c r="D157" s="77"/>
      <c r="E157" s="68"/>
      <c r="F157" s="15" t="str">
        <f t="shared" si="5"/>
        <v>PersonProfilePropertiesToWrite-0</v>
      </c>
    </row>
    <row r="158" spans="1:6" x14ac:dyDescent="0.25">
      <c r="A158" s="78"/>
      <c r="B158" s="35">
        <f>Dati!D116</f>
        <v>0</v>
      </c>
      <c r="C158" s="16" t="s">
        <v>22</v>
      </c>
      <c r="D158" s="77"/>
      <c r="E158" s="68"/>
      <c r="F158" s="15" t="str">
        <f t="shared" si="5"/>
        <v>PersonProfilePropertiesToWrite-0</v>
      </c>
    </row>
    <row r="159" spans="1:6" x14ac:dyDescent="0.25">
      <c r="A159" s="78"/>
      <c r="B159" s="35">
        <f>Dati!D117</f>
        <v>0</v>
      </c>
      <c r="C159" s="16" t="s">
        <v>22</v>
      </c>
      <c r="D159" s="77"/>
      <c r="E159" s="68"/>
      <c r="F159" s="15" t="str">
        <f t="shared" si="5"/>
        <v>PersonProfilePropertiesToWrite-0</v>
      </c>
    </row>
    <row r="160" spans="1:6" x14ac:dyDescent="0.25">
      <c r="A160" s="78"/>
      <c r="B160" s="35">
        <f>Dati!D118</f>
        <v>0</v>
      </c>
      <c r="C160" s="16" t="s">
        <v>22</v>
      </c>
      <c r="D160" s="77"/>
      <c r="E160" s="68"/>
      <c r="F160" s="15" t="str">
        <f t="shared" si="5"/>
        <v>PersonProfilePropertiesToWrite-0</v>
      </c>
    </row>
    <row r="161" spans="1:6" x14ac:dyDescent="0.25">
      <c r="A161" s="78"/>
      <c r="B161" s="35">
        <f>Dati!D119</f>
        <v>0</v>
      </c>
      <c r="C161" s="16" t="s">
        <v>22</v>
      </c>
      <c r="D161" s="77"/>
      <c r="E161" s="68"/>
      <c r="F161" s="15" t="str">
        <f t="shared" si="5"/>
        <v>PersonProfilePropertiesToWrite-0</v>
      </c>
    </row>
    <row r="162" spans="1:6" x14ac:dyDescent="0.25">
      <c r="A162" s="78"/>
      <c r="B162" s="35">
        <f>Dati!D120</f>
        <v>0</v>
      </c>
      <c r="C162" s="16" t="s">
        <v>22</v>
      </c>
      <c r="D162" s="77"/>
      <c r="E162" s="68"/>
      <c r="F162" s="15" t="str">
        <f t="shared" si="5"/>
        <v>PersonProfilePropertiesToWrite-0</v>
      </c>
    </row>
    <row r="163" spans="1:6" x14ac:dyDescent="0.25">
      <c r="A163" s="78"/>
      <c r="B163" s="35">
        <f>Dati!D121</f>
        <v>0</v>
      </c>
      <c r="C163" s="16" t="s">
        <v>22</v>
      </c>
      <c r="D163" s="77"/>
      <c r="E163" s="68"/>
      <c r="F163" s="15" t="str">
        <f t="shared" si="5"/>
        <v>PersonProfilePropertiesToWrite-0</v>
      </c>
    </row>
    <row r="164" spans="1:6" x14ac:dyDescent="0.25">
      <c r="A164" s="78"/>
      <c r="B164" s="35">
        <f>Dati!D122</f>
        <v>0</v>
      </c>
      <c r="C164" s="16" t="s">
        <v>22</v>
      </c>
      <c r="D164" s="77"/>
      <c r="E164" s="68"/>
      <c r="F164" s="15" t="str">
        <f t="shared" si="5"/>
        <v>PersonProfilePropertiesToWrite-0</v>
      </c>
    </row>
    <row r="165" spans="1:6" x14ac:dyDescent="0.25">
      <c r="A165" s="78"/>
      <c r="B165" s="35">
        <f>Dati!D123</f>
        <v>0</v>
      </c>
      <c r="C165" s="16" t="s">
        <v>22</v>
      </c>
      <c r="D165" s="77"/>
      <c r="E165" s="68"/>
      <c r="F165" s="15" t="str">
        <f t="shared" si="5"/>
        <v>PersonProfilePropertiesToWrite-0</v>
      </c>
    </row>
    <row r="166" spans="1:6" x14ac:dyDescent="0.25">
      <c r="A166" s="78"/>
      <c r="B166" s="35">
        <f>Dati!D124</f>
        <v>0</v>
      </c>
      <c r="C166" s="16" t="s">
        <v>22</v>
      </c>
      <c r="D166" s="77"/>
      <c r="E166" s="68"/>
      <c r="F166" s="15" t="str">
        <f t="shared" si="5"/>
        <v>PersonProfilePropertiesToWrite-0</v>
      </c>
    </row>
    <row r="167" spans="1:6" x14ac:dyDescent="0.25">
      <c r="A167" s="78"/>
      <c r="B167" s="35">
        <f>Dati!D125</f>
        <v>0</v>
      </c>
      <c r="C167" s="16" t="s">
        <v>22</v>
      </c>
      <c r="D167" s="77"/>
      <c r="E167" s="68"/>
      <c r="F167" s="15" t="str">
        <f t="shared" si="5"/>
        <v>PersonProfilePropertiesToWrite-0</v>
      </c>
    </row>
    <row r="168" spans="1:6" x14ac:dyDescent="0.25">
      <c r="A168" s="78"/>
      <c r="B168" s="35">
        <f>Dati!D126</f>
        <v>0</v>
      </c>
      <c r="C168" s="16" t="s">
        <v>22</v>
      </c>
      <c r="D168" s="77"/>
      <c r="E168" s="68"/>
      <c r="F168" s="15" t="str">
        <f t="shared" si="5"/>
        <v>PersonProfilePropertiesToWrite-0</v>
      </c>
    </row>
    <row r="169" spans="1:6" x14ac:dyDescent="0.25">
      <c r="A169" s="78"/>
      <c r="B169" s="35">
        <f>Dati!D127</f>
        <v>0</v>
      </c>
      <c r="C169" s="16" t="s">
        <v>22</v>
      </c>
      <c r="D169" s="77"/>
      <c r="E169" s="68"/>
      <c r="F169" s="15" t="str">
        <f t="shared" si="5"/>
        <v>PersonProfilePropertiesToWrite-0</v>
      </c>
    </row>
    <row r="170" spans="1:6" x14ac:dyDescent="0.25">
      <c r="A170" s="78"/>
      <c r="B170" s="35">
        <f>Dati!D128</f>
        <v>0</v>
      </c>
      <c r="C170" s="16" t="s">
        <v>22</v>
      </c>
      <c r="D170" s="77"/>
      <c r="E170" s="68"/>
      <c r="F170" s="15" t="str">
        <f t="shared" si="5"/>
        <v>PersonProfilePropertiesToWrite-0</v>
      </c>
    </row>
    <row r="171" spans="1:6" x14ac:dyDescent="0.25">
      <c r="A171" s="78"/>
      <c r="B171" s="35">
        <f>Dati!D129</f>
        <v>0</v>
      </c>
      <c r="C171" s="16" t="s">
        <v>22</v>
      </c>
      <c r="D171" s="77"/>
      <c r="E171" s="68"/>
      <c r="F171" s="15" t="str">
        <f t="shared" si="5"/>
        <v>PersonProfilePropertiesToWrite-0</v>
      </c>
    </row>
    <row r="172" spans="1:6" x14ac:dyDescent="0.25">
      <c r="A172" s="78"/>
      <c r="B172" s="35">
        <f>Dati!D130</f>
        <v>0</v>
      </c>
      <c r="C172" s="16" t="s">
        <v>22</v>
      </c>
      <c r="D172" s="77"/>
      <c r="E172" s="68"/>
      <c r="F172" s="15" t="str">
        <f t="shared" si="5"/>
        <v>PersonProfilePropertiesToWrite-0</v>
      </c>
    </row>
    <row r="173" spans="1:6" x14ac:dyDescent="0.25">
      <c r="A173" s="78"/>
      <c r="B173" s="35">
        <f>Dati!D131</f>
        <v>0</v>
      </c>
      <c r="C173" s="16" t="s">
        <v>22</v>
      </c>
      <c r="D173" s="77"/>
      <c r="E173" s="68"/>
      <c r="F173" s="15" t="str">
        <f t="shared" si="5"/>
        <v>PersonProfilePropertiesToWrite-0</v>
      </c>
    </row>
    <row r="174" spans="1:6" x14ac:dyDescent="0.25">
      <c r="A174" s="78"/>
      <c r="B174" s="35">
        <f>Dati!D132</f>
        <v>0</v>
      </c>
      <c r="C174" s="16" t="s">
        <v>22</v>
      </c>
      <c r="D174" s="77"/>
      <c r="E174" s="68"/>
      <c r="F174" s="15" t="str">
        <f t="shared" si="5"/>
        <v>PersonProfilePropertiesToWrite-0</v>
      </c>
    </row>
    <row r="175" spans="1:6" x14ac:dyDescent="0.25">
      <c r="A175" s="78"/>
      <c r="B175" s="35">
        <f>Dati!D133</f>
        <v>0</v>
      </c>
      <c r="C175" s="16" t="s">
        <v>22</v>
      </c>
      <c r="D175" s="77"/>
      <c r="E175" s="69"/>
      <c r="F175" s="15" t="str">
        <f t="shared" si="5"/>
        <v>PersonProfilePropertiesToWrite-0</v>
      </c>
    </row>
    <row r="176" spans="1:6" x14ac:dyDescent="0.25">
      <c r="A176" s="76" t="s">
        <v>87</v>
      </c>
      <c r="B176" s="35">
        <f>Dati!E107</f>
        <v>0</v>
      </c>
      <c r="C176" s="16" t="s">
        <v>22</v>
      </c>
      <c r="D176" s="77" t="s">
        <v>22</v>
      </c>
      <c r="E176" s="67"/>
      <c r="F176" s="15" t="str">
        <f>"CompanyProfilePropertiesToRead-"&amp;B176</f>
        <v>CompanyProfilePropertiesToRead-0</v>
      </c>
    </row>
    <row r="177" spans="1:6" x14ac:dyDescent="0.25">
      <c r="A177" s="76"/>
      <c r="B177" s="35">
        <f>Dati!E108</f>
        <v>0</v>
      </c>
      <c r="C177" s="16" t="s">
        <v>22</v>
      </c>
      <c r="D177" s="77"/>
      <c r="E177" s="68"/>
      <c r="F177" s="15" t="str">
        <f t="shared" ref="F177:F194" si="6">"CompanyProfilePropertiesToRead-"&amp;B177</f>
        <v>CompanyProfilePropertiesToRead-0</v>
      </c>
    </row>
    <row r="178" spans="1:6" x14ac:dyDescent="0.25">
      <c r="A178" s="76"/>
      <c r="B178" s="35">
        <f>Dati!E109</f>
        <v>0</v>
      </c>
      <c r="C178" s="16" t="s">
        <v>22</v>
      </c>
      <c r="D178" s="77"/>
      <c r="E178" s="68"/>
      <c r="F178" s="15" t="str">
        <f t="shared" si="6"/>
        <v>CompanyProfilePropertiesToRead-0</v>
      </c>
    </row>
    <row r="179" spans="1:6" x14ac:dyDescent="0.25">
      <c r="A179" s="76"/>
      <c r="B179" s="35">
        <f>Dati!E110</f>
        <v>0</v>
      </c>
      <c r="C179" s="16" t="s">
        <v>22</v>
      </c>
      <c r="D179" s="77"/>
      <c r="E179" s="68"/>
      <c r="F179" s="15" t="str">
        <f t="shared" si="6"/>
        <v>CompanyProfilePropertiesToRead-0</v>
      </c>
    </row>
    <row r="180" spans="1:6" x14ac:dyDescent="0.25">
      <c r="A180" s="76"/>
      <c r="B180" s="35">
        <f>Dati!E111</f>
        <v>0</v>
      </c>
      <c r="C180" s="16" t="s">
        <v>22</v>
      </c>
      <c r="D180" s="77"/>
      <c r="E180" s="68"/>
      <c r="F180" s="15" t="str">
        <f t="shared" si="6"/>
        <v>CompanyProfilePropertiesToRead-0</v>
      </c>
    </row>
    <row r="181" spans="1:6" x14ac:dyDescent="0.25">
      <c r="A181" s="76"/>
      <c r="B181" s="35">
        <f>Dati!E112</f>
        <v>0</v>
      </c>
      <c r="C181" s="16" t="s">
        <v>22</v>
      </c>
      <c r="D181" s="77"/>
      <c r="E181" s="68"/>
      <c r="F181" s="15" t="str">
        <f t="shared" si="6"/>
        <v>CompanyProfilePropertiesToRead-0</v>
      </c>
    </row>
    <row r="182" spans="1:6" x14ac:dyDescent="0.25">
      <c r="A182" s="76"/>
      <c r="B182" s="35">
        <f>Dati!E113</f>
        <v>0</v>
      </c>
      <c r="C182" s="16" t="s">
        <v>22</v>
      </c>
      <c r="D182" s="77"/>
      <c r="E182" s="68"/>
      <c r="F182" s="15" t="str">
        <f t="shared" si="6"/>
        <v>CompanyProfilePropertiesToRead-0</v>
      </c>
    </row>
    <row r="183" spans="1:6" x14ac:dyDescent="0.25">
      <c r="A183" s="76"/>
      <c r="B183" s="35">
        <f>Dati!E114</f>
        <v>0</v>
      </c>
      <c r="C183" s="16" t="s">
        <v>22</v>
      </c>
      <c r="D183" s="77"/>
      <c r="E183" s="68"/>
      <c r="F183" s="15" t="str">
        <f t="shared" si="6"/>
        <v>CompanyProfilePropertiesToRead-0</v>
      </c>
    </row>
    <row r="184" spans="1:6" x14ac:dyDescent="0.25">
      <c r="A184" s="76"/>
      <c r="B184" s="35">
        <f>Dati!E115</f>
        <v>0</v>
      </c>
      <c r="C184" s="16" t="s">
        <v>22</v>
      </c>
      <c r="D184" s="77"/>
      <c r="E184" s="68"/>
      <c r="F184" s="15" t="str">
        <f t="shared" si="6"/>
        <v>CompanyProfilePropertiesToRead-0</v>
      </c>
    </row>
    <row r="185" spans="1:6" x14ac:dyDescent="0.25">
      <c r="A185" s="76"/>
      <c r="B185" s="35">
        <f>Dati!E116</f>
        <v>0</v>
      </c>
      <c r="C185" s="16" t="s">
        <v>22</v>
      </c>
      <c r="D185" s="77"/>
      <c r="E185" s="68"/>
      <c r="F185" s="15" t="str">
        <f t="shared" si="6"/>
        <v>CompanyProfilePropertiesToRead-0</v>
      </c>
    </row>
    <row r="186" spans="1:6" x14ac:dyDescent="0.25">
      <c r="A186" s="76"/>
      <c r="B186" s="35">
        <f>Dati!E117</f>
        <v>0</v>
      </c>
      <c r="C186" s="16" t="s">
        <v>22</v>
      </c>
      <c r="D186" s="77"/>
      <c r="E186" s="68"/>
      <c r="F186" s="15" t="str">
        <f t="shared" si="6"/>
        <v>CompanyProfilePropertiesToRead-0</v>
      </c>
    </row>
    <row r="187" spans="1:6" x14ac:dyDescent="0.25">
      <c r="A187" s="76"/>
      <c r="B187" s="35">
        <f>Dati!E118</f>
        <v>0</v>
      </c>
      <c r="C187" s="16" t="s">
        <v>22</v>
      </c>
      <c r="D187" s="77"/>
      <c r="E187" s="68"/>
      <c r="F187" s="15" t="str">
        <f t="shared" si="6"/>
        <v>CompanyProfilePropertiesToRead-0</v>
      </c>
    </row>
    <row r="188" spans="1:6" x14ac:dyDescent="0.25">
      <c r="A188" s="76"/>
      <c r="B188" s="35">
        <f>Dati!E119</f>
        <v>0</v>
      </c>
      <c r="C188" s="16" t="s">
        <v>22</v>
      </c>
      <c r="D188" s="77"/>
      <c r="E188" s="68"/>
      <c r="F188" s="15" t="str">
        <f t="shared" si="6"/>
        <v>CompanyProfilePropertiesToRead-0</v>
      </c>
    </row>
    <row r="189" spans="1:6" x14ac:dyDescent="0.25">
      <c r="A189" s="76"/>
      <c r="B189" s="35">
        <f>Dati!E120</f>
        <v>0</v>
      </c>
      <c r="C189" s="16" t="s">
        <v>22</v>
      </c>
      <c r="D189" s="77"/>
      <c r="E189" s="68"/>
      <c r="F189" s="15" t="str">
        <f t="shared" si="6"/>
        <v>CompanyProfilePropertiesToRead-0</v>
      </c>
    </row>
    <row r="190" spans="1:6" x14ac:dyDescent="0.25">
      <c r="A190" s="76"/>
      <c r="B190" s="35">
        <f>Dati!E121</f>
        <v>0</v>
      </c>
      <c r="C190" s="16" t="s">
        <v>22</v>
      </c>
      <c r="D190" s="77"/>
      <c r="E190" s="68"/>
      <c r="F190" s="15" t="str">
        <f t="shared" si="6"/>
        <v>CompanyProfilePropertiesToRead-0</v>
      </c>
    </row>
    <row r="191" spans="1:6" x14ac:dyDescent="0.25">
      <c r="A191" s="76"/>
      <c r="B191" s="35">
        <f>Dati!E122</f>
        <v>0</v>
      </c>
      <c r="C191" s="16" t="s">
        <v>22</v>
      </c>
      <c r="D191" s="77"/>
      <c r="E191" s="68"/>
      <c r="F191" s="15" t="str">
        <f t="shared" si="6"/>
        <v>CompanyProfilePropertiesToRead-0</v>
      </c>
    </row>
    <row r="192" spans="1:6" x14ac:dyDescent="0.25">
      <c r="A192" s="76"/>
      <c r="B192" s="35">
        <f>Dati!E123</f>
        <v>0</v>
      </c>
      <c r="C192" s="16" t="s">
        <v>22</v>
      </c>
      <c r="D192" s="77"/>
      <c r="E192" s="68"/>
      <c r="F192" s="15" t="str">
        <f t="shared" si="6"/>
        <v>CompanyProfilePropertiesToRead-0</v>
      </c>
    </row>
    <row r="193" spans="1:6" x14ac:dyDescent="0.25">
      <c r="A193" s="76"/>
      <c r="B193" s="35">
        <f>Dati!E124</f>
        <v>0</v>
      </c>
      <c r="C193" s="16" t="s">
        <v>22</v>
      </c>
      <c r="D193" s="77"/>
      <c r="E193" s="68"/>
      <c r="F193" s="15" t="str">
        <f t="shared" si="6"/>
        <v>CompanyProfilePropertiesToRead-0</v>
      </c>
    </row>
    <row r="194" spans="1:6" x14ac:dyDescent="0.25">
      <c r="A194" s="76"/>
      <c r="B194" s="35">
        <f>Dati!E125</f>
        <v>0</v>
      </c>
      <c r="C194" s="16" t="s">
        <v>22</v>
      </c>
      <c r="D194" s="77"/>
      <c r="E194" s="69"/>
      <c r="F194" s="15" t="str">
        <f t="shared" si="6"/>
        <v>CompanyProfilePropertiesToRead-0</v>
      </c>
    </row>
    <row r="195" spans="1:6" x14ac:dyDescent="0.25">
      <c r="A195" s="78" t="s">
        <v>88</v>
      </c>
      <c r="B195" s="35">
        <f>Dati!E107</f>
        <v>0</v>
      </c>
      <c r="C195" s="16" t="s">
        <v>22</v>
      </c>
      <c r="D195" s="77" t="s">
        <v>22</v>
      </c>
      <c r="E195" s="67"/>
      <c r="F195" s="15" t="str">
        <f>"CompanyProfilePropertiesToWrite-"&amp;B195</f>
        <v>CompanyProfilePropertiesToWrite-0</v>
      </c>
    </row>
    <row r="196" spans="1:6" x14ac:dyDescent="0.25">
      <c r="A196" s="78"/>
      <c r="B196" s="35">
        <f>Dati!E108</f>
        <v>0</v>
      </c>
      <c r="C196" s="16" t="s">
        <v>22</v>
      </c>
      <c r="D196" s="77"/>
      <c r="E196" s="68"/>
      <c r="F196" s="15" t="str">
        <f t="shared" ref="F196:F213" si="7">"CompanyProfilePropertiesToWrite-"&amp;B196</f>
        <v>CompanyProfilePropertiesToWrite-0</v>
      </c>
    </row>
    <row r="197" spans="1:6" x14ac:dyDescent="0.25">
      <c r="A197" s="78"/>
      <c r="B197" s="35">
        <f>Dati!E109</f>
        <v>0</v>
      </c>
      <c r="C197" s="16" t="s">
        <v>22</v>
      </c>
      <c r="D197" s="77"/>
      <c r="E197" s="68"/>
      <c r="F197" s="15" t="str">
        <f t="shared" si="7"/>
        <v>CompanyProfilePropertiesToWrite-0</v>
      </c>
    </row>
    <row r="198" spans="1:6" x14ac:dyDescent="0.25">
      <c r="A198" s="78"/>
      <c r="B198" s="35">
        <f>Dati!E110</f>
        <v>0</v>
      </c>
      <c r="C198" s="16" t="s">
        <v>22</v>
      </c>
      <c r="D198" s="77"/>
      <c r="E198" s="68"/>
      <c r="F198" s="15" t="str">
        <f t="shared" si="7"/>
        <v>CompanyProfilePropertiesToWrite-0</v>
      </c>
    </row>
    <row r="199" spans="1:6" x14ac:dyDescent="0.25">
      <c r="A199" s="78"/>
      <c r="B199" s="35">
        <f>Dati!E111</f>
        <v>0</v>
      </c>
      <c r="C199" s="16" t="s">
        <v>22</v>
      </c>
      <c r="D199" s="77"/>
      <c r="E199" s="68"/>
      <c r="F199" s="15" t="str">
        <f t="shared" si="7"/>
        <v>CompanyProfilePropertiesToWrite-0</v>
      </c>
    </row>
    <row r="200" spans="1:6" x14ac:dyDescent="0.25">
      <c r="A200" s="78"/>
      <c r="B200" s="35">
        <f>Dati!E112</f>
        <v>0</v>
      </c>
      <c r="C200" s="16" t="s">
        <v>22</v>
      </c>
      <c r="D200" s="77"/>
      <c r="E200" s="68"/>
      <c r="F200" s="15" t="str">
        <f t="shared" si="7"/>
        <v>CompanyProfilePropertiesToWrite-0</v>
      </c>
    </row>
    <row r="201" spans="1:6" x14ac:dyDescent="0.25">
      <c r="A201" s="78"/>
      <c r="B201" s="35">
        <f>Dati!E113</f>
        <v>0</v>
      </c>
      <c r="C201" s="16" t="s">
        <v>22</v>
      </c>
      <c r="D201" s="77"/>
      <c r="E201" s="68"/>
      <c r="F201" s="15" t="str">
        <f t="shared" si="7"/>
        <v>CompanyProfilePropertiesToWrite-0</v>
      </c>
    </row>
    <row r="202" spans="1:6" x14ac:dyDescent="0.25">
      <c r="A202" s="78"/>
      <c r="B202" s="35">
        <f>Dati!E114</f>
        <v>0</v>
      </c>
      <c r="C202" s="16" t="s">
        <v>22</v>
      </c>
      <c r="D202" s="77"/>
      <c r="E202" s="68"/>
      <c r="F202" s="15" t="str">
        <f t="shared" si="7"/>
        <v>CompanyProfilePropertiesToWrite-0</v>
      </c>
    </row>
    <row r="203" spans="1:6" x14ac:dyDescent="0.25">
      <c r="A203" s="78"/>
      <c r="B203" s="35">
        <f>Dati!E115</f>
        <v>0</v>
      </c>
      <c r="C203" s="16" t="s">
        <v>22</v>
      </c>
      <c r="D203" s="77"/>
      <c r="E203" s="68"/>
      <c r="F203" s="15" t="str">
        <f t="shared" si="7"/>
        <v>CompanyProfilePropertiesToWrite-0</v>
      </c>
    </row>
    <row r="204" spans="1:6" x14ac:dyDescent="0.25">
      <c r="A204" s="78"/>
      <c r="B204" s="35">
        <f>Dati!E116</f>
        <v>0</v>
      </c>
      <c r="C204" s="16" t="s">
        <v>22</v>
      </c>
      <c r="D204" s="77"/>
      <c r="E204" s="68"/>
      <c r="F204" s="15" t="str">
        <f t="shared" si="7"/>
        <v>CompanyProfilePropertiesToWrite-0</v>
      </c>
    </row>
    <row r="205" spans="1:6" x14ac:dyDescent="0.25">
      <c r="A205" s="78"/>
      <c r="B205" s="35">
        <f>Dati!E117</f>
        <v>0</v>
      </c>
      <c r="C205" s="16" t="s">
        <v>22</v>
      </c>
      <c r="D205" s="77"/>
      <c r="E205" s="68"/>
      <c r="F205" s="15" t="str">
        <f t="shared" si="7"/>
        <v>CompanyProfilePropertiesToWrite-0</v>
      </c>
    </row>
    <row r="206" spans="1:6" x14ac:dyDescent="0.25">
      <c r="A206" s="78"/>
      <c r="B206" s="35">
        <f>Dati!E118</f>
        <v>0</v>
      </c>
      <c r="C206" s="16" t="s">
        <v>22</v>
      </c>
      <c r="D206" s="77"/>
      <c r="E206" s="68"/>
      <c r="F206" s="15" t="str">
        <f t="shared" si="7"/>
        <v>CompanyProfilePropertiesToWrite-0</v>
      </c>
    </row>
    <row r="207" spans="1:6" x14ac:dyDescent="0.25">
      <c r="A207" s="78"/>
      <c r="B207" s="35">
        <f>Dati!E119</f>
        <v>0</v>
      </c>
      <c r="C207" s="16" t="s">
        <v>22</v>
      </c>
      <c r="D207" s="77"/>
      <c r="E207" s="68"/>
      <c r="F207" s="15" t="str">
        <f t="shared" si="7"/>
        <v>CompanyProfilePropertiesToWrite-0</v>
      </c>
    </row>
    <row r="208" spans="1:6" x14ac:dyDescent="0.25">
      <c r="A208" s="78"/>
      <c r="B208" s="35">
        <f>Dati!E120</f>
        <v>0</v>
      </c>
      <c r="C208" s="16" t="s">
        <v>22</v>
      </c>
      <c r="D208" s="77"/>
      <c r="E208" s="68"/>
      <c r="F208" s="15" t="str">
        <f t="shared" si="7"/>
        <v>CompanyProfilePropertiesToWrite-0</v>
      </c>
    </row>
    <row r="209" spans="1:6" x14ac:dyDescent="0.25">
      <c r="A209" s="78"/>
      <c r="B209" s="35">
        <f>Dati!E121</f>
        <v>0</v>
      </c>
      <c r="C209" s="16" t="s">
        <v>22</v>
      </c>
      <c r="D209" s="77"/>
      <c r="E209" s="68"/>
      <c r="F209" s="15" t="str">
        <f t="shared" si="7"/>
        <v>CompanyProfilePropertiesToWrite-0</v>
      </c>
    </row>
    <row r="210" spans="1:6" x14ac:dyDescent="0.25">
      <c r="A210" s="78"/>
      <c r="B210" s="35">
        <f>Dati!E122</f>
        <v>0</v>
      </c>
      <c r="C210" s="16" t="s">
        <v>22</v>
      </c>
      <c r="D210" s="77"/>
      <c r="E210" s="68"/>
      <c r="F210" s="15" t="str">
        <f t="shared" si="7"/>
        <v>CompanyProfilePropertiesToWrite-0</v>
      </c>
    </row>
    <row r="211" spans="1:6" x14ac:dyDescent="0.25">
      <c r="A211" s="78"/>
      <c r="B211" s="35">
        <f>Dati!E123</f>
        <v>0</v>
      </c>
      <c r="C211" s="16" t="s">
        <v>22</v>
      </c>
      <c r="D211" s="77"/>
      <c r="E211" s="68"/>
      <c r="F211" s="15" t="str">
        <f t="shared" si="7"/>
        <v>CompanyProfilePropertiesToWrite-0</v>
      </c>
    </row>
    <row r="212" spans="1:6" x14ac:dyDescent="0.25">
      <c r="A212" s="78"/>
      <c r="B212" s="35">
        <f>Dati!E124</f>
        <v>0</v>
      </c>
      <c r="C212" s="16" t="s">
        <v>22</v>
      </c>
      <c r="D212" s="77"/>
      <c r="E212" s="68"/>
      <c r="F212" s="15" t="str">
        <f t="shared" si="7"/>
        <v>CompanyProfilePropertiesToWrite-0</v>
      </c>
    </row>
    <row r="213" spans="1:6" x14ac:dyDescent="0.25">
      <c r="A213" s="67"/>
      <c r="B213" s="35">
        <f>Dati!E125</f>
        <v>0</v>
      </c>
      <c r="C213" s="22" t="s">
        <v>22</v>
      </c>
      <c r="D213" s="73"/>
      <c r="E213" s="68"/>
      <c r="F213" s="23" t="str">
        <f t="shared" si="7"/>
        <v>CompanyProfilePropertiesToWrite-0</v>
      </c>
    </row>
  </sheetData>
  <sheetProtection password="DE89" sheet="1" objects="1" scenarios="1"/>
  <mergeCells count="26">
    <mergeCell ref="E112:E114"/>
    <mergeCell ref="A122:A148"/>
    <mergeCell ref="D122:D148"/>
    <mergeCell ref="E122:E148"/>
    <mergeCell ref="A195:A213"/>
    <mergeCell ref="D195:D213"/>
    <mergeCell ref="E195:E213"/>
    <mergeCell ref="A149:A175"/>
    <mergeCell ref="D149:D175"/>
    <mergeCell ref="E149:E175"/>
    <mergeCell ref="A176:A194"/>
    <mergeCell ref="D176:D194"/>
    <mergeCell ref="E176:E194"/>
    <mergeCell ref="A70:A88"/>
    <mergeCell ref="D70:D88"/>
    <mergeCell ref="E70:E88"/>
    <mergeCell ref="A89:A107"/>
    <mergeCell ref="D89:D107"/>
    <mergeCell ref="E89:E107"/>
    <mergeCell ref="E6:E8"/>
    <mergeCell ref="A16:A42"/>
    <mergeCell ref="D16:D42"/>
    <mergeCell ref="E16:E42"/>
    <mergeCell ref="A43:A69"/>
    <mergeCell ref="D43:D69"/>
    <mergeCell ref="E43:E69"/>
  </mergeCells>
  <conditionalFormatting sqref="C4:C107">
    <cfRule type="expression" dxfId="104" priority="28">
      <formula>$D4="Jā"</formula>
    </cfRule>
  </conditionalFormatting>
  <conditionalFormatting sqref="C6:C107">
    <cfRule type="expression" dxfId="103" priority="24">
      <formula>($C$4="")</formula>
    </cfRule>
  </conditionalFormatting>
  <conditionalFormatting sqref="C110:C213">
    <cfRule type="expression" dxfId="102" priority="2">
      <formula>$D110="Jā"</formula>
    </cfRule>
  </conditionalFormatting>
  <conditionalFormatting sqref="C112:C213">
    <cfRule type="expression" dxfId="101" priority="1">
      <formula>($C$110="")</formula>
    </cfRule>
  </conditionalFormatting>
  <dataValidations count="3">
    <dataValidation type="textLength" operator="lessThanOrEqual" allowBlank="1" showInputMessage="1" showErrorMessage="1" error="Garums līdz 15 simboliem" sqref="C4 C110">
      <formula1>15</formula1>
    </dataValidation>
    <dataValidation type="list" allowBlank="1" showInputMessage="1" showErrorMessage="1" sqref="C15">
      <formula1>CDN_Versions</formula1>
    </dataValidation>
    <dataValidation type="list" allowBlank="1" showInputMessage="1" showErrorMessage="1" sqref="C121">
      <formula1>CDN_Versions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Dati!$A$3:$A$4</xm:f>
          </x14:formula1>
          <xm:sqref>C16:C107 C12:C14 C122:C213 C118:C120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/>
  </sheetViews>
  <sheetFormatPr defaultRowHeight="15" x14ac:dyDescent="0.25"/>
  <cols>
    <col min="1" max="1" width="34.5703125" style="4" bestFit="1" customWidth="1"/>
    <col min="2" max="2" width="3.42578125" style="4" customWidth="1"/>
    <col min="3" max="3" width="97.140625" style="4" customWidth="1"/>
    <col min="4" max="4" width="8.28515625" style="4" bestFit="1" customWidth="1"/>
    <col min="5" max="5" width="84.42578125" style="4" bestFit="1" customWidth="1"/>
    <col min="6" max="6" width="60.42578125" style="4" bestFit="1" customWidth="1"/>
    <col min="7" max="16384" width="9.140625" style="4"/>
  </cols>
  <sheetData>
    <row r="1" spans="1:6" ht="21.75" thickBot="1" x14ac:dyDescent="0.3">
      <c r="A1" s="5" t="s">
        <v>96</v>
      </c>
      <c r="B1" s="6"/>
      <c r="C1" s="6"/>
      <c r="D1" s="7"/>
      <c r="E1" s="6"/>
      <c r="F1" s="6"/>
    </row>
    <row r="2" spans="1:6" x14ac:dyDescent="0.25">
      <c r="A2" s="11" t="s">
        <v>1</v>
      </c>
      <c r="B2" s="12"/>
      <c r="C2" s="12" t="s">
        <v>2</v>
      </c>
      <c r="D2" s="13" t="s">
        <v>21</v>
      </c>
      <c r="E2" s="12" t="s">
        <v>3</v>
      </c>
      <c r="F2" s="12" t="s">
        <v>4</v>
      </c>
    </row>
    <row r="3" spans="1:6" x14ac:dyDescent="0.25">
      <c r="A3" s="34" t="str">
        <f>"Pieturpunkts #"&amp;(COUNTIF(A$1:A2, "Pieturpunkts #*")+1)</f>
        <v>Pieturpunkts #1</v>
      </c>
      <c r="B3" s="32"/>
      <c r="C3" s="32"/>
      <c r="D3" s="33"/>
      <c r="E3" s="32"/>
      <c r="F3" s="32"/>
    </row>
    <row r="4" spans="1:6" x14ac:dyDescent="0.25">
      <c r="A4" s="30" t="s">
        <v>97</v>
      </c>
      <c r="B4" s="15"/>
      <c r="C4" s="51"/>
      <c r="D4" s="31" t="s">
        <v>23</v>
      </c>
      <c r="E4" s="15" t="s">
        <v>100</v>
      </c>
      <c r="F4" s="15" t="s">
        <v>14</v>
      </c>
    </row>
    <row r="5" spans="1:6" x14ac:dyDescent="0.25">
      <c r="A5" s="30" t="s">
        <v>0</v>
      </c>
      <c r="B5" s="15"/>
      <c r="C5" s="15" t="str">
        <f>'E-pakalpojums'!$C$10&amp;"-MS-"&amp;C4</f>
        <v>URN:IVIS:100001:EP-EPXXX-v1-0-MS-</v>
      </c>
      <c r="D5" s="31" t="s">
        <v>23</v>
      </c>
      <c r="E5" s="15" t="s">
        <v>80</v>
      </c>
      <c r="F5" s="15" t="s">
        <v>0</v>
      </c>
    </row>
    <row r="6" spans="1:6" x14ac:dyDescent="0.25">
      <c r="A6" s="30" t="s">
        <v>90</v>
      </c>
      <c r="B6" s="15"/>
      <c r="C6" s="16"/>
      <c r="D6" s="31" t="s">
        <v>23</v>
      </c>
      <c r="E6" s="67"/>
      <c r="F6" s="15" t="s">
        <v>93</v>
      </c>
    </row>
    <row r="7" spans="1:6" x14ac:dyDescent="0.25">
      <c r="A7" s="30" t="s">
        <v>91</v>
      </c>
      <c r="B7" s="15"/>
      <c r="C7" s="16"/>
      <c r="D7" s="31" t="s">
        <v>22</v>
      </c>
      <c r="E7" s="68"/>
      <c r="F7" s="15" t="s">
        <v>94</v>
      </c>
    </row>
    <row r="8" spans="1:6" x14ac:dyDescent="0.25">
      <c r="A8" s="30" t="s">
        <v>92</v>
      </c>
      <c r="B8" s="15"/>
      <c r="C8" s="16"/>
      <c r="D8" s="31" t="s">
        <v>22</v>
      </c>
      <c r="E8" s="69"/>
      <c r="F8" s="15" t="s">
        <v>95</v>
      </c>
    </row>
    <row r="9" spans="1:6" ht="42" customHeight="1" x14ac:dyDescent="0.25">
      <c r="A9" s="44" t="s">
        <v>134</v>
      </c>
      <c r="B9" s="15"/>
      <c r="C9" s="16"/>
      <c r="D9" s="43" t="s">
        <v>22</v>
      </c>
      <c r="E9" s="15"/>
      <c r="F9" s="15" t="s">
        <v>111</v>
      </c>
    </row>
    <row r="10" spans="1:6" ht="42" customHeight="1" x14ac:dyDescent="0.25">
      <c r="A10" s="44" t="s">
        <v>135</v>
      </c>
      <c r="B10" s="15"/>
      <c r="C10" s="16"/>
      <c r="D10" s="43" t="s">
        <v>22</v>
      </c>
      <c r="E10" s="15"/>
      <c r="F10" s="15" t="s">
        <v>112</v>
      </c>
    </row>
    <row r="11" spans="1:6" ht="42" customHeight="1" x14ac:dyDescent="0.25">
      <c r="A11" s="30" t="s">
        <v>136</v>
      </c>
      <c r="B11" s="15"/>
      <c r="C11" s="16"/>
      <c r="D11" s="31" t="s">
        <v>22</v>
      </c>
      <c r="E11" s="15"/>
      <c r="F11" s="15" t="s">
        <v>113</v>
      </c>
    </row>
    <row r="12" spans="1:6" ht="45" x14ac:dyDescent="0.25">
      <c r="A12" s="47" t="s">
        <v>149</v>
      </c>
      <c r="B12" s="61"/>
      <c r="C12" s="62"/>
      <c r="D12" s="48" t="s">
        <v>22</v>
      </c>
      <c r="E12" s="63" t="s">
        <v>154</v>
      </c>
      <c r="F12" s="61" t="s">
        <v>151</v>
      </c>
    </row>
    <row r="13" spans="1:6" ht="45" x14ac:dyDescent="0.25">
      <c r="A13" s="47" t="s">
        <v>150</v>
      </c>
      <c r="B13" s="61"/>
      <c r="C13" s="62"/>
      <c r="D13" s="48" t="s">
        <v>22</v>
      </c>
      <c r="E13" s="63" t="s">
        <v>153</v>
      </c>
      <c r="F13" s="61" t="s">
        <v>152</v>
      </c>
    </row>
    <row r="14" spans="1:6" x14ac:dyDescent="0.25">
      <c r="A14" s="47" t="s">
        <v>157</v>
      </c>
      <c r="B14" s="61"/>
      <c r="C14" s="62" t="s">
        <v>5</v>
      </c>
      <c r="D14" s="48" t="s">
        <v>23</v>
      </c>
      <c r="E14" s="63" t="s">
        <v>156</v>
      </c>
      <c r="F14" s="61" t="s">
        <v>155</v>
      </c>
    </row>
    <row r="15" spans="1:6" ht="15.75" thickBot="1" x14ac:dyDescent="0.3">
      <c r="A15" s="64"/>
      <c r="B15" s="64"/>
      <c r="C15" s="64"/>
      <c r="D15" s="64"/>
      <c r="E15" s="64"/>
      <c r="F15" s="64"/>
    </row>
    <row r="16" spans="1:6" x14ac:dyDescent="0.25">
      <c r="A16" s="34" t="str">
        <f>"Pieturpunkts #"&amp;(COUNTIF(A$1:A15, "Pieturpunkts #*")+1)</f>
        <v>Pieturpunkts #2</v>
      </c>
      <c r="B16" s="32"/>
      <c r="C16" s="32"/>
      <c r="D16" s="33"/>
      <c r="E16" s="32"/>
      <c r="F16" s="32"/>
    </row>
    <row r="17" spans="1:6" x14ac:dyDescent="0.25">
      <c r="A17" s="50" t="s">
        <v>97</v>
      </c>
      <c r="B17" s="15"/>
      <c r="C17" s="51"/>
      <c r="D17" s="49" t="s">
        <v>23</v>
      </c>
      <c r="E17" s="15" t="s">
        <v>100</v>
      </c>
      <c r="F17" s="15" t="s">
        <v>14</v>
      </c>
    </row>
    <row r="18" spans="1:6" x14ac:dyDescent="0.25">
      <c r="A18" s="50" t="s">
        <v>0</v>
      </c>
      <c r="B18" s="15"/>
      <c r="C18" s="15" t="str">
        <f>'E-pakalpojums'!$C$10&amp;"-MS-"&amp;C17</f>
        <v>URN:IVIS:100001:EP-EPXXX-v1-0-MS-</v>
      </c>
      <c r="D18" s="49" t="s">
        <v>23</v>
      </c>
      <c r="E18" s="15" t="s">
        <v>80</v>
      </c>
      <c r="F18" s="15" t="s">
        <v>0</v>
      </c>
    </row>
    <row r="19" spans="1:6" x14ac:dyDescent="0.25">
      <c r="A19" s="50" t="s">
        <v>90</v>
      </c>
      <c r="B19" s="15"/>
      <c r="C19" s="16"/>
      <c r="D19" s="49" t="s">
        <v>23</v>
      </c>
      <c r="E19" s="67"/>
      <c r="F19" s="15" t="s">
        <v>93</v>
      </c>
    </row>
    <row r="20" spans="1:6" x14ac:dyDescent="0.25">
      <c r="A20" s="50" t="s">
        <v>91</v>
      </c>
      <c r="B20" s="15"/>
      <c r="C20" s="16"/>
      <c r="D20" s="49" t="s">
        <v>22</v>
      </c>
      <c r="E20" s="68"/>
      <c r="F20" s="15" t="s">
        <v>94</v>
      </c>
    </row>
    <row r="21" spans="1:6" x14ac:dyDescent="0.25">
      <c r="A21" s="50" t="s">
        <v>92</v>
      </c>
      <c r="B21" s="15"/>
      <c r="C21" s="16"/>
      <c r="D21" s="49" t="s">
        <v>22</v>
      </c>
      <c r="E21" s="69"/>
      <c r="F21" s="15" t="s">
        <v>95</v>
      </c>
    </row>
    <row r="22" spans="1:6" ht="42" customHeight="1" x14ac:dyDescent="0.25">
      <c r="A22" s="50" t="s">
        <v>134</v>
      </c>
      <c r="B22" s="15"/>
      <c r="C22" s="16"/>
      <c r="D22" s="49" t="s">
        <v>22</v>
      </c>
      <c r="E22" s="15"/>
      <c r="F22" s="15" t="s">
        <v>111</v>
      </c>
    </row>
    <row r="23" spans="1:6" ht="42" customHeight="1" x14ac:dyDescent="0.25">
      <c r="A23" s="50" t="s">
        <v>135</v>
      </c>
      <c r="B23" s="15"/>
      <c r="C23" s="16"/>
      <c r="D23" s="49" t="s">
        <v>22</v>
      </c>
      <c r="E23" s="15"/>
      <c r="F23" s="15" t="s">
        <v>112</v>
      </c>
    </row>
    <row r="24" spans="1:6" ht="42" customHeight="1" x14ac:dyDescent="0.25">
      <c r="A24" s="50" t="s">
        <v>136</v>
      </c>
      <c r="B24" s="15"/>
      <c r="C24" s="16"/>
      <c r="D24" s="49" t="s">
        <v>22</v>
      </c>
      <c r="E24" s="15"/>
      <c r="F24" s="15" t="s">
        <v>113</v>
      </c>
    </row>
    <row r="25" spans="1:6" ht="45" x14ac:dyDescent="0.25">
      <c r="A25" s="47" t="s">
        <v>149</v>
      </c>
      <c r="B25" s="61"/>
      <c r="C25" s="62"/>
      <c r="D25" s="48" t="s">
        <v>22</v>
      </c>
      <c r="E25" s="63" t="s">
        <v>154</v>
      </c>
      <c r="F25" s="61" t="s">
        <v>151</v>
      </c>
    </row>
    <row r="26" spans="1:6" ht="45" x14ac:dyDescent="0.25">
      <c r="A26" s="47" t="s">
        <v>150</v>
      </c>
      <c r="B26" s="61"/>
      <c r="C26" s="62"/>
      <c r="D26" s="48" t="s">
        <v>22</v>
      </c>
      <c r="E26" s="63" t="s">
        <v>153</v>
      </c>
      <c r="F26" s="61" t="s">
        <v>152</v>
      </c>
    </row>
    <row r="27" spans="1:6" x14ac:dyDescent="0.25">
      <c r="A27" s="47" t="s">
        <v>157</v>
      </c>
      <c r="B27" s="61"/>
      <c r="C27" s="62" t="s">
        <v>5</v>
      </c>
      <c r="D27" s="48" t="s">
        <v>23</v>
      </c>
      <c r="E27" s="63" t="s">
        <v>156</v>
      </c>
      <c r="F27" s="61" t="s">
        <v>155</v>
      </c>
    </row>
    <row r="28" spans="1:6" ht="15.75" thickBot="1" x14ac:dyDescent="0.3">
      <c r="A28" s="64"/>
      <c r="B28" s="64"/>
      <c r="C28" s="64"/>
      <c r="D28" s="64"/>
      <c r="E28" s="64"/>
      <c r="F28" s="64"/>
    </row>
    <row r="29" spans="1:6" x14ac:dyDescent="0.25">
      <c r="A29" s="34" t="str">
        <f>"Pieturpunkts #"&amp;(COUNTIF(A$1:A28, "Pieturpunkts #*")+1)</f>
        <v>Pieturpunkts #3</v>
      </c>
      <c r="B29" s="32"/>
      <c r="C29" s="32"/>
      <c r="D29" s="33"/>
      <c r="E29" s="32"/>
      <c r="F29" s="32"/>
    </row>
    <row r="30" spans="1:6" x14ac:dyDescent="0.25">
      <c r="A30" s="50" t="s">
        <v>97</v>
      </c>
      <c r="B30" s="15"/>
      <c r="C30" s="51"/>
      <c r="D30" s="49" t="s">
        <v>23</v>
      </c>
      <c r="E30" s="15" t="s">
        <v>100</v>
      </c>
      <c r="F30" s="15" t="s">
        <v>14</v>
      </c>
    </row>
    <row r="31" spans="1:6" x14ac:dyDescent="0.25">
      <c r="A31" s="50" t="s">
        <v>0</v>
      </c>
      <c r="B31" s="15"/>
      <c r="C31" s="15" t="str">
        <f>'E-pakalpojums'!$C$10&amp;"-MS-"&amp;C30</f>
        <v>URN:IVIS:100001:EP-EPXXX-v1-0-MS-</v>
      </c>
      <c r="D31" s="49" t="s">
        <v>23</v>
      </c>
      <c r="E31" s="15" t="s">
        <v>80</v>
      </c>
      <c r="F31" s="15" t="s">
        <v>0</v>
      </c>
    </row>
    <row r="32" spans="1:6" x14ac:dyDescent="0.25">
      <c r="A32" s="50" t="s">
        <v>90</v>
      </c>
      <c r="B32" s="15"/>
      <c r="C32" s="16"/>
      <c r="D32" s="49" t="s">
        <v>23</v>
      </c>
      <c r="E32" s="67"/>
      <c r="F32" s="15" t="s">
        <v>93</v>
      </c>
    </row>
    <row r="33" spans="1:6" x14ac:dyDescent="0.25">
      <c r="A33" s="50" t="s">
        <v>91</v>
      </c>
      <c r="B33" s="15"/>
      <c r="C33" s="16"/>
      <c r="D33" s="49" t="s">
        <v>22</v>
      </c>
      <c r="E33" s="68"/>
      <c r="F33" s="15" t="s">
        <v>94</v>
      </c>
    </row>
    <row r="34" spans="1:6" x14ac:dyDescent="0.25">
      <c r="A34" s="50" t="s">
        <v>92</v>
      </c>
      <c r="B34" s="15"/>
      <c r="C34" s="16"/>
      <c r="D34" s="49" t="s">
        <v>22</v>
      </c>
      <c r="E34" s="69"/>
      <c r="F34" s="15" t="s">
        <v>95</v>
      </c>
    </row>
    <row r="35" spans="1:6" ht="42" customHeight="1" x14ac:dyDescent="0.25">
      <c r="A35" s="50" t="s">
        <v>134</v>
      </c>
      <c r="B35" s="15"/>
      <c r="C35" s="16"/>
      <c r="D35" s="49" t="s">
        <v>22</v>
      </c>
      <c r="E35" s="15"/>
      <c r="F35" s="15" t="s">
        <v>111</v>
      </c>
    </row>
    <row r="36" spans="1:6" ht="42" customHeight="1" x14ac:dyDescent="0.25">
      <c r="A36" s="50" t="s">
        <v>135</v>
      </c>
      <c r="B36" s="15"/>
      <c r="C36" s="16"/>
      <c r="D36" s="49" t="s">
        <v>22</v>
      </c>
      <c r="E36" s="15"/>
      <c r="F36" s="15" t="s">
        <v>112</v>
      </c>
    </row>
    <row r="37" spans="1:6" ht="42" customHeight="1" x14ac:dyDescent="0.25">
      <c r="A37" s="50" t="s">
        <v>136</v>
      </c>
      <c r="B37" s="15"/>
      <c r="C37" s="16"/>
      <c r="D37" s="49" t="s">
        <v>22</v>
      </c>
      <c r="E37" s="15"/>
      <c r="F37" s="15" t="s">
        <v>113</v>
      </c>
    </row>
    <row r="38" spans="1:6" ht="45" x14ac:dyDescent="0.25">
      <c r="A38" s="47" t="s">
        <v>149</v>
      </c>
      <c r="B38" s="61"/>
      <c r="C38" s="62"/>
      <c r="D38" s="48" t="s">
        <v>22</v>
      </c>
      <c r="E38" s="63" t="s">
        <v>154</v>
      </c>
      <c r="F38" s="61" t="s">
        <v>151</v>
      </c>
    </row>
    <row r="39" spans="1:6" ht="45" x14ac:dyDescent="0.25">
      <c r="A39" s="47" t="s">
        <v>150</v>
      </c>
      <c r="B39" s="61"/>
      <c r="C39" s="62"/>
      <c r="D39" s="48" t="s">
        <v>22</v>
      </c>
      <c r="E39" s="63" t="s">
        <v>153</v>
      </c>
      <c r="F39" s="61" t="s">
        <v>152</v>
      </c>
    </row>
    <row r="40" spans="1:6" x14ac:dyDescent="0.25">
      <c r="A40" s="47" t="s">
        <v>157</v>
      </c>
      <c r="B40" s="61"/>
      <c r="C40" s="62" t="s">
        <v>5</v>
      </c>
      <c r="D40" s="48" t="s">
        <v>23</v>
      </c>
      <c r="E40" s="63" t="s">
        <v>156</v>
      </c>
      <c r="F40" s="61" t="s">
        <v>155</v>
      </c>
    </row>
    <row r="41" spans="1:6" ht="15.75" thickBot="1" x14ac:dyDescent="0.3">
      <c r="A41" s="64"/>
      <c r="B41" s="64"/>
      <c r="C41" s="64"/>
      <c r="D41" s="64"/>
      <c r="E41" s="64"/>
      <c r="F41" s="64"/>
    </row>
    <row r="42" spans="1:6" x14ac:dyDescent="0.25">
      <c r="A42" s="34" t="str">
        <f>"Pieturpunkts #"&amp;(COUNTIF(A$1:A41, "Pieturpunkts #*")+1)</f>
        <v>Pieturpunkts #4</v>
      </c>
      <c r="B42" s="32"/>
      <c r="C42" s="32"/>
      <c r="D42" s="33"/>
      <c r="E42" s="32"/>
      <c r="F42" s="32"/>
    </row>
    <row r="43" spans="1:6" x14ac:dyDescent="0.25">
      <c r="A43" s="50" t="s">
        <v>97</v>
      </c>
      <c r="B43" s="15"/>
      <c r="C43" s="51"/>
      <c r="D43" s="49" t="s">
        <v>23</v>
      </c>
      <c r="E43" s="15" t="s">
        <v>100</v>
      </c>
      <c r="F43" s="15" t="s">
        <v>14</v>
      </c>
    </row>
    <row r="44" spans="1:6" x14ac:dyDescent="0.25">
      <c r="A44" s="50" t="s">
        <v>0</v>
      </c>
      <c r="B44" s="15"/>
      <c r="C44" s="15" t="str">
        <f>'E-pakalpojums'!$C$10&amp;"-MS-"&amp;C43</f>
        <v>URN:IVIS:100001:EP-EPXXX-v1-0-MS-</v>
      </c>
      <c r="D44" s="49" t="s">
        <v>23</v>
      </c>
      <c r="E44" s="15" t="s">
        <v>80</v>
      </c>
      <c r="F44" s="15" t="s">
        <v>0</v>
      </c>
    </row>
    <row r="45" spans="1:6" x14ac:dyDescent="0.25">
      <c r="A45" s="50" t="s">
        <v>90</v>
      </c>
      <c r="B45" s="15"/>
      <c r="C45" s="16"/>
      <c r="D45" s="49" t="s">
        <v>23</v>
      </c>
      <c r="E45" s="67"/>
      <c r="F45" s="15" t="s">
        <v>93</v>
      </c>
    </row>
    <row r="46" spans="1:6" x14ac:dyDescent="0.25">
      <c r="A46" s="50" t="s">
        <v>91</v>
      </c>
      <c r="B46" s="15"/>
      <c r="C46" s="16"/>
      <c r="D46" s="49" t="s">
        <v>22</v>
      </c>
      <c r="E46" s="68"/>
      <c r="F46" s="15" t="s">
        <v>94</v>
      </c>
    </row>
    <row r="47" spans="1:6" x14ac:dyDescent="0.25">
      <c r="A47" s="50" t="s">
        <v>92</v>
      </c>
      <c r="B47" s="15"/>
      <c r="C47" s="16"/>
      <c r="D47" s="49" t="s">
        <v>22</v>
      </c>
      <c r="E47" s="69"/>
      <c r="F47" s="15" t="s">
        <v>95</v>
      </c>
    </row>
    <row r="48" spans="1:6" ht="42" customHeight="1" x14ac:dyDescent="0.25">
      <c r="A48" s="50" t="s">
        <v>134</v>
      </c>
      <c r="B48" s="15"/>
      <c r="C48" s="16"/>
      <c r="D48" s="49" t="s">
        <v>22</v>
      </c>
      <c r="E48" s="15"/>
      <c r="F48" s="15" t="s">
        <v>111</v>
      </c>
    </row>
    <row r="49" spans="1:6" ht="42" customHeight="1" x14ac:dyDescent="0.25">
      <c r="A49" s="50" t="s">
        <v>135</v>
      </c>
      <c r="B49" s="15"/>
      <c r="C49" s="16"/>
      <c r="D49" s="49" t="s">
        <v>22</v>
      </c>
      <c r="E49" s="15"/>
      <c r="F49" s="15" t="s">
        <v>112</v>
      </c>
    </row>
    <row r="50" spans="1:6" ht="42" customHeight="1" x14ac:dyDescent="0.25">
      <c r="A50" s="50" t="s">
        <v>136</v>
      </c>
      <c r="B50" s="15"/>
      <c r="C50" s="16"/>
      <c r="D50" s="49" t="s">
        <v>22</v>
      </c>
      <c r="E50" s="15"/>
      <c r="F50" s="15" t="s">
        <v>113</v>
      </c>
    </row>
    <row r="51" spans="1:6" ht="45" x14ac:dyDescent="0.25">
      <c r="A51" s="47" t="s">
        <v>149</v>
      </c>
      <c r="B51" s="61"/>
      <c r="C51" s="62"/>
      <c r="D51" s="48" t="s">
        <v>22</v>
      </c>
      <c r="E51" s="63" t="s">
        <v>154</v>
      </c>
      <c r="F51" s="61" t="s">
        <v>151</v>
      </c>
    </row>
    <row r="52" spans="1:6" ht="45" x14ac:dyDescent="0.25">
      <c r="A52" s="47" t="s">
        <v>150</v>
      </c>
      <c r="B52" s="61"/>
      <c r="C52" s="62"/>
      <c r="D52" s="48" t="s">
        <v>22</v>
      </c>
      <c r="E52" s="63" t="s">
        <v>153</v>
      </c>
      <c r="F52" s="61" t="s">
        <v>152</v>
      </c>
    </row>
    <row r="53" spans="1:6" x14ac:dyDescent="0.25">
      <c r="A53" s="47" t="s">
        <v>157</v>
      </c>
      <c r="B53" s="61"/>
      <c r="C53" s="62" t="s">
        <v>5</v>
      </c>
      <c r="D53" s="48" t="s">
        <v>23</v>
      </c>
      <c r="E53" s="63" t="s">
        <v>156</v>
      </c>
      <c r="F53" s="61" t="s">
        <v>155</v>
      </c>
    </row>
    <row r="54" spans="1:6" ht="15.75" thickBot="1" x14ac:dyDescent="0.3">
      <c r="A54" s="64"/>
      <c r="B54" s="64"/>
      <c r="C54" s="64"/>
      <c r="D54" s="64"/>
      <c r="E54" s="64"/>
      <c r="F54" s="64"/>
    </row>
    <row r="55" spans="1:6" x14ac:dyDescent="0.25">
      <c r="A55" s="34" t="str">
        <f>"Pieturpunkts #"&amp;(COUNTIF(A$1:A54, "Pieturpunkts #*")+1)</f>
        <v>Pieturpunkts #5</v>
      </c>
      <c r="B55" s="32"/>
      <c r="C55" s="32"/>
      <c r="D55" s="33"/>
      <c r="E55" s="32"/>
      <c r="F55" s="32"/>
    </row>
    <row r="56" spans="1:6" x14ac:dyDescent="0.25">
      <c r="A56" s="50" t="s">
        <v>97</v>
      </c>
      <c r="B56" s="15"/>
      <c r="C56" s="51"/>
      <c r="D56" s="49" t="s">
        <v>23</v>
      </c>
      <c r="E56" s="15" t="s">
        <v>100</v>
      </c>
      <c r="F56" s="15" t="s">
        <v>14</v>
      </c>
    </row>
    <row r="57" spans="1:6" x14ac:dyDescent="0.25">
      <c r="A57" s="50" t="s">
        <v>0</v>
      </c>
      <c r="B57" s="15"/>
      <c r="C57" s="15" t="str">
        <f>'E-pakalpojums'!$C$10&amp;"-MS-"&amp;C56</f>
        <v>URN:IVIS:100001:EP-EPXXX-v1-0-MS-</v>
      </c>
      <c r="D57" s="49" t="s">
        <v>23</v>
      </c>
      <c r="E57" s="15" t="s">
        <v>80</v>
      </c>
      <c r="F57" s="15" t="s">
        <v>0</v>
      </c>
    </row>
    <row r="58" spans="1:6" x14ac:dyDescent="0.25">
      <c r="A58" s="50" t="s">
        <v>90</v>
      </c>
      <c r="B58" s="15"/>
      <c r="C58" s="16"/>
      <c r="D58" s="49" t="s">
        <v>23</v>
      </c>
      <c r="E58" s="67"/>
      <c r="F58" s="15" t="s">
        <v>93</v>
      </c>
    </row>
    <row r="59" spans="1:6" x14ac:dyDescent="0.25">
      <c r="A59" s="50" t="s">
        <v>91</v>
      </c>
      <c r="B59" s="15"/>
      <c r="C59" s="16"/>
      <c r="D59" s="49" t="s">
        <v>22</v>
      </c>
      <c r="E59" s="68"/>
      <c r="F59" s="15" t="s">
        <v>94</v>
      </c>
    </row>
    <row r="60" spans="1:6" x14ac:dyDescent="0.25">
      <c r="A60" s="50" t="s">
        <v>92</v>
      </c>
      <c r="B60" s="15"/>
      <c r="C60" s="16"/>
      <c r="D60" s="49" t="s">
        <v>22</v>
      </c>
      <c r="E60" s="69"/>
      <c r="F60" s="15" t="s">
        <v>95</v>
      </c>
    </row>
    <row r="61" spans="1:6" ht="42" customHeight="1" x14ac:dyDescent="0.25">
      <c r="A61" s="50" t="s">
        <v>134</v>
      </c>
      <c r="B61" s="15"/>
      <c r="C61" s="16"/>
      <c r="D61" s="49" t="s">
        <v>22</v>
      </c>
      <c r="E61" s="15"/>
      <c r="F61" s="15" t="s">
        <v>111</v>
      </c>
    </row>
    <row r="62" spans="1:6" ht="42" customHeight="1" x14ac:dyDescent="0.25">
      <c r="A62" s="50" t="s">
        <v>135</v>
      </c>
      <c r="B62" s="15"/>
      <c r="C62" s="16"/>
      <c r="D62" s="49" t="s">
        <v>22</v>
      </c>
      <c r="E62" s="15"/>
      <c r="F62" s="15" t="s">
        <v>112</v>
      </c>
    </row>
    <row r="63" spans="1:6" ht="42" customHeight="1" x14ac:dyDescent="0.25">
      <c r="A63" s="50" t="s">
        <v>136</v>
      </c>
      <c r="B63" s="15"/>
      <c r="C63" s="16"/>
      <c r="D63" s="49" t="s">
        <v>22</v>
      </c>
      <c r="E63" s="15"/>
      <c r="F63" s="15" t="s">
        <v>113</v>
      </c>
    </row>
    <row r="64" spans="1:6" ht="45" x14ac:dyDescent="0.25">
      <c r="A64" s="47" t="s">
        <v>149</v>
      </c>
      <c r="B64" s="61"/>
      <c r="C64" s="62"/>
      <c r="D64" s="48" t="s">
        <v>22</v>
      </c>
      <c r="E64" s="63" t="s">
        <v>154</v>
      </c>
      <c r="F64" s="61" t="s">
        <v>151</v>
      </c>
    </row>
    <row r="65" spans="1:6" ht="45" x14ac:dyDescent="0.25">
      <c r="A65" s="47" t="s">
        <v>150</v>
      </c>
      <c r="B65" s="61"/>
      <c r="C65" s="62"/>
      <c r="D65" s="48" t="s">
        <v>22</v>
      </c>
      <c r="E65" s="63" t="s">
        <v>153</v>
      </c>
      <c r="F65" s="61" t="s">
        <v>152</v>
      </c>
    </row>
    <row r="66" spans="1:6" x14ac:dyDescent="0.25">
      <c r="A66" s="47" t="s">
        <v>157</v>
      </c>
      <c r="B66" s="61"/>
      <c r="C66" s="62" t="s">
        <v>5</v>
      </c>
      <c r="D66" s="48" t="s">
        <v>23</v>
      </c>
      <c r="E66" s="63" t="s">
        <v>156</v>
      </c>
      <c r="F66" s="61" t="s">
        <v>155</v>
      </c>
    </row>
    <row r="67" spans="1:6" ht="15.75" thickBot="1" x14ac:dyDescent="0.3">
      <c r="A67" s="64"/>
      <c r="B67" s="64"/>
      <c r="C67" s="64"/>
      <c r="D67" s="64"/>
      <c r="E67" s="64"/>
      <c r="F67" s="64"/>
    </row>
    <row r="68" spans="1:6" x14ac:dyDescent="0.25">
      <c r="A68" s="34" t="str">
        <f>"Pieturpunkts #"&amp;(COUNTIF(A$1:A67, "Pieturpunkts #*")+1)</f>
        <v>Pieturpunkts #6</v>
      </c>
      <c r="B68" s="32"/>
      <c r="C68" s="32"/>
      <c r="D68" s="33"/>
      <c r="E68" s="32"/>
      <c r="F68" s="32"/>
    </row>
    <row r="69" spans="1:6" x14ac:dyDescent="0.25">
      <c r="A69" s="50" t="s">
        <v>97</v>
      </c>
      <c r="B69" s="15"/>
      <c r="C69" s="51"/>
      <c r="D69" s="49" t="s">
        <v>23</v>
      </c>
      <c r="E69" s="15" t="s">
        <v>100</v>
      </c>
      <c r="F69" s="15" t="s">
        <v>14</v>
      </c>
    </row>
    <row r="70" spans="1:6" x14ac:dyDescent="0.25">
      <c r="A70" s="50" t="s">
        <v>0</v>
      </c>
      <c r="B70" s="15"/>
      <c r="C70" s="15" t="str">
        <f>'E-pakalpojums'!$C$10&amp;"-MS-"&amp;C69</f>
        <v>URN:IVIS:100001:EP-EPXXX-v1-0-MS-</v>
      </c>
      <c r="D70" s="49" t="s">
        <v>23</v>
      </c>
      <c r="E70" s="15" t="s">
        <v>80</v>
      </c>
      <c r="F70" s="15" t="s">
        <v>0</v>
      </c>
    </row>
    <row r="71" spans="1:6" x14ac:dyDescent="0.25">
      <c r="A71" s="50" t="s">
        <v>90</v>
      </c>
      <c r="B71" s="15"/>
      <c r="C71" s="16"/>
      <c r="D71" s="49" t="s">
        <v>23</v>
      </c>
      <c r="E71" s="67"/>
      <c r="F71" s="15" t="s">
        <v>93</v>
      </c>
    </row>
    <row r="72" spans="1:6" x14ac:dyDescent="0.25">
      <c r="A72" s="50" t="s">
        <v>91</v>
      </c>
      <c r="B72" s="15"/>
      <c r="C72" s="16"/>
      <c r="D72" s="49" t="s">
        <v>22</v>
      </c>
      <c r="E72" s="68"/>
      <c r="F72" s="15" t="s">
        <v>94</v>
      </c>
    </row>
    <row r="73" spans="1:6" x14ac:dyDescent="0.25">
      <c r="A73" s="50" t="s">
        <v>92</v>
      </c>
      <c r="B73" s="15"/>
      <c r="C73" s="16"/>
      <c r="D73" s="49" t="s">
        <v>22</v>
      </c>
      <c r="E73" s="69"/>
      <c r="F73" s="15" t="s">
        <v>95</v>
      </c>
    </row>
    <row r="74" spans="1:6" ht="42" customHeight="1" x14ac:dyDescent="0.25">
      <c r="A74" s="50" t="s">
        <v>134</v>
      </c>
      <c r="B74" s="15"/>
      <c r="C74" s="16"/>
      <c r="D74" s="49" t="s">
        <v>22</v>
      </c>
      <c r="E74" s="15"/>
      <c r="F74" s="15" t="s">
        <v>111</v>
      </c>
    </row>
    <row r="75" spans="1:6" ht="42" customHeight="1" x14ac:dyDescent="0.25">
      <c r="A75" s="50" t="s">
        <v>135</v>
      </c>
      <c r="B75" s="15"/>
      <c r="C75" s="16"/>
      <c r="D75" s="49" t="s">
        <v>22</v>
      </c>
      <c r="E75" s="15"/>
      <c r="F75" s="15" t="s">
        <v>112</v>
      </c>
    </row>
    <row r="76" spans="1:6" ht="42" customHeight="1" x14ac:dyDescent="0.25">
      <c r="A76" s="50" t="s">
        <v>136</v>
      </c>
      <c r="B76" s="15"/>
      <c r="C76" s="16"/>
      <c r="D76" s="49" t="s">
        <v>22</v>
      </c>
      <c r="E76" s="15"/>
      <c r="F76" s="15" t="s">
        <v>113</v>
      </c>
    </row>
    <row r="77" spans="1:6" ht="45" x14ac:dyDescent="0.25">
      <c r="A77" s="47" t="s">
        <v>149</v>
      </c>
      <c r="B77" s="61"/>
      <c r="C77" s="62"/>
      <c r="D77" s="48" t="s">
        <v>22</v>
      </c>
      <c r="E77" s="63" t="s">
        <v>154</v>
      </c>
      <c r="F77" s="61" t="s">
        <v>151</v>
      </c>
    </row>
    <row r="78" spans="1:6" ht="45" x14ac:dyDescent="0.25">
      <c r="A78" s="47" t="s">
        <v>150</v>
      </c>
      <c r="B78" s="61"/>
      <c r="C78" s="62"/>
      <c r="D78" s="48" t="s">
        <v>22</v>
      </c>
      <c r="E78" s="63" t="s">
        <v>153</v>
      </c>
      <c r="F78" s="61" t="s">
        <v>152</v>
      </c>
    </row>
    <row r="79" spans="1:6" x14ac:dyDescent="0.25">
      <c r="A79" s="47" t="s">
        <v>157</v>
      </c>
      <c r="B79" s="61"/>
      <c r="C79" s="62" t="s">
        <v>5</v>
      </c>
      <c r="D79" s="48" t="s">
        <v>23</v>
      </c>
      <c r="E79" s="63" t="s">
        <v>156</v>
      </c>
      <c r="F79" s="61" t="s">
        <v>155</v>
      </c>
    </row>
    <row r="80" spans="1:6" ht="15.75" thickBot="1" x14ac:dyDescent="0.3">
      <c r="A80" s="64"/>
      <c r="B80" s="64"/>
      <c r="C80" s="64"/>
      <c r="D80" s="64"/>
      <c r="E80" s="64"/>
      <c r="F80" s="64"/>
    </row>
    <row r="81" spans="1:6" x14ac:dyDescent="0.25">
      <c r="A81" s="34" t="str">
        <f>"Pieturpunkts #"&amp;(COUNTIF(A$1:A80, "Pieturpunkts #*")+1)</f>
        <v>Pieturpunkts #7</v>
      </c>
      <c r="B81" s="32"/>
      <c r="C81" s="32"/>
      <c r="D81" s="33"/>
      <c r="E81" s="32"/>
      <c r="F81" s="32"/>
    </row>
    <row r="82" spans="1:6" x14ac:dyDescent="0.25">
      <c r="A82" s="50" t="s">
        <v>97</v>
      </c>
      <c r="B82" s="15"/>
      <c r="C82" s="51"/>
      <c r="D82" s="49" t="s">
        <v>23</v>
      </c>
      <c r="E82" s="15" t="s">
        <v>100</v>
      </c>
      <c r="F82" s="15" t="s">
        <v>14</v>
      </c>
    </row>
    <row r="83" spans="1:6" x14ac:dyDescent="0.25">
      <c r="A83" s="50" t="s">
        <v>0</v>
      </c>
      <c r="B83" s="15"/>
      <c r="C83" s="15" t="str">
        <f>'E-pakalpojums'!$C$10&amp;"-MS-"&amp;C82</f>
        <v>URN:IVIS:100001:EP-EPXXX-v1-0-MS-</v>
      </c>
      <c r="D83" s="49" t="s">
        <v>23</v>
      </c>
      <c r="E83" s="15" t="s">
        <v>80</v>
      </c>
      <c r="F83" s="15" t="s">
        <v>0</v>
      </c>
    </row>
    <row r="84" spans="1:6" x14ac:dyDescent="0.25">
      <c r="A84" s="50" t="s">
        <v>90</v>
      </c>
      <c r="B84" s="15"/>
      <c r="C84" s="16"/>
      <c r="D84" s="49" t="s">
        <v>23</v>
      </c>
      <c r="E84" s="67"/>
      <c r="F84" s="15" t="s">
        <v>93</v>
      </c>
    </row>
    <row r="85" spans="1:6" x14ac:dyDescent="0.25">
      <c r="A85" s="50" t="s">
        <v>91</v>
      </c>
      <c r="B85" s="15"/>
      <c r="C85" s="16"/>
      <c r="D85" s="49" t="s">
        <v>22</v>
      </c>
      <c r="E85" s="68"/>
      <c r="F85" s="15" t="s">
        <v>94</v>
      </c>
    </row>
    <row r="86" spans="1:6" x14ac:dyDescent="0.25">
      <c r="A86" s="50" t="s">
        <v>92</v>
      </c>
      <c r="B86" s="15"/>
      <c r="C86" s="16"/>
      <c r="D86" s="49" t="s">
        <v>22</v>
      </c>
      <c r="E86" s="69"/>
      <c r="F86" s="15" t="s">
        <v>95</v>
      </c>
    </row>
    <row r="87" spans="1:6" ht="42" customHeight="1" x14ac:dyDescent="0.25">
      <c r="A87" s="50" t="s">
        <v>134</v>
      </c>
      <c r="B87" s="15"/>
      <c r="C87" s="16"/>
      <c r="D87" s="49" t="s">
        <v>22</v>
      </c>
      <c r="E87" s="15"/>
      <c r="F87" s="15" t="s">
        <v>111</v>
      </c>
    </row>
    <row r="88" spans="1:6" ht="42" customHeight="1" x14ac:dyDescent="0.25">
      <c r="A88" s="50" t="s">
        <v>135</v>
      </c>
      <c r="B88" s="15"/>
      <c r="C88" s="16"/>
      <c r="D88" s="49" t="s">
        <v>22</v>
      </c>
      <c r="E88" s="15"/>
      <c r="F88" s="15" t="s">
        <v>112</v>
      </c>
    </row>
    <row r="89" spans="1:6" ht="42" customHeight="1" x14ac:dyDescent="0.25">
      <c r="A89" s="50" t="s">
        <v>136</v>
      </c>
      <c r="B89" s="15"/>
      <c r="C89" s="16"/>
      <c r="D89" s="49" t="s">
        <v>22</v>
      </c>
      <c r="E89" s="15"/>
      <c r="F89" s="15" t="s">
        <v>113</v>
      </c>
    </row>
    <row r="90" spans="1:6" ht="45" x14ac:dyDescent="0.25">
      <c r="A90" s="47" t="s">
        <v>149</v>
      </c>
      <c r="B90" s="61"/>
      <c r="C90" s="62"/>
      <c r="D90" s="48" t="s">
        <v>22</v>
      </c>
      <c r="E90" s="63" t="s">
        <v>154</v>
      </c>
      <c r="F90" s="61" t="s">
        <v>151</v>
      </c>
    </row>
    <row r="91" spans="1:6" ht="45" x14ac:dyDescent="0.25">
      <c r="A91" s="47" t="s">
        <v>150</v>
      </c>
      <c r="B91" s="61"/>
      <c r="C91" s="62"/>
      <c r="D91" s="48" t="s">
        <v>22</v>
      </c>
      <c r="E91" s="63" t="s">
        <v>153</v>
      </c>
      <c r="F91" s="61" t="s">
        <v>152</v>
      </c>
    </row>
    <row r="92" spans="1:6" x14ac:dyDescent="0.25">
      <c r="A92" s="47" t="s">
        <v>157</v>
      </c>
      <c r="B92" s="61"/>
      <c r="C92" s="62" t="s">
        <v>5</v>
      </c>
      <c r="D92" s="48" t="s">
        <v>23</v>
      </c>
      <c r="E92" s="63" t="s">
        <v>156</v>
      </c>
      <c r="F92" s="61" t="s">
        <v>155</v>
      </c>
    </row>
    <row r="93" spans="1:6" ht="15.75" thickBot="1" x14ac:dyDescent="0.3">
      <c r="A93" s="64"/>
      <c r="B93" s="64"/>
      <c r="C93" s="64"/>
      <c r="D93" s="64"/>
      <c r="E93" s="64"/>
      <c r="F93" s="64"/>
    </row>
    <row r="94" spans="1:6" x14ac:dyDescent="0.25">
      <c r="A94" s="34" t="str">
        <f>"Pieturpunkts #"&amp;(COUNTIF(A$1:A93, "Pieturpunkts #*")+1)</f>
        <v>Pieturpunkts #8</v>
      </c>
      <c r="B94" s="32"/>
      <c r="C94" s="32"/>
      <c r="D94" s="33"/>
      <c r="E94" s="32"/>
      <c r="F94" s="32"/>
    </row>
    <row r="95" spans="1:6" x14ac:dyDescent="0.25">
      <c r="A95" s="50" t="s">
        <v>97</v>
      </c>
      <c r="B95" s="15"/>
      <c r="C95" s="51"/>
      <c r="D95" s="49" t="s">
        <v>23</v>
      </c>
      <c r="E95" s="15" t="s">
        <v>100</v>
      </c>
      <c r="F95" s="15" t="s">
        <v>14</v>
      </c>
    </row>
    <row r="96" spans="1:6" x14ac:dyDescent="0.25">
      <c r="A96" s="50" t="s">
        <v>0</v>
      </c>
      <c r="B96" s="15"/>
      <c r="C96" s="15" t="str">
        <f>'E-pakalpojums'!$C$10&amp;"-MS-"&amp;C95</f>
        <v>URN:IVIS:100001:EP-EPXXX-v1-0-MS-</v>
      </c>
      <c r="D96" s="49" t="s">
        <v>23</v>
      </c>
      <c r="E96" s="15" t="s">
        <v>80</v>
      </c>
      <c r="F96" s="15" t="s">
        <v>0</v>
      </c>
    </row>
    <row r="97" spans="1:6" x14ac:dyDescent="0.25">
      <c r="A97" s="50" t="s">
        <v>90</v>
      </c>
      <c r="B97" s="15"/>
      <c r="C97" s="16"/>
      <c r="D97" s="49" t="s">
        <v>23</v>
      </c>
      <c r="E97" s="67"/>
      <c r="F97" s="15" t="s">
        <v>93</v>
      </c>
    </row>
    <row r="98" spans="1:6" x14ac:dyDescent="0.25">
      <c r="A98" s="50" t="s">
        <v>91</v>
      </c>
      <c r="B98" s="15"/>
      <c r="C98" s="16"/>
      <c r="D98" s="49" t="s">
        <v>22</v>
      </c>
      <c r="E98" s="68"/>
      <c r="F98" s="15" t="s">
        <v>94</v>
      </c>
    </row>
    <row r="99" spans="1:6" x14ac:dyDescent="0.25">
      <c r="A99" s="50" t="s">
        <v>92</v>
      </c>
      <c r="B99" s="15"/>
      <c r="C99" s="16"/>
      <c r="D99" s="49" t="s">
        <v>22</v>
      </c>
      <c r="E99" s="69"/>
      <c r="F99" s="15" t="s">
        <v>95</v>
      </c>
    </row>
    <row r="100" spans="1:6" ht="42" customHeight="1" x14ac:dyDescent="0.25">
      <c r="A100" s="50" t="s">
        <v>134</v>
      </c>
      <c r="B100" s="15"/>
      <c r="C100" s="16"/>
      <c r="D100" s="49" t="s">
        <v>22</v>
      </c>
      <c r="E100" s="15"/>
      <c r="F100" s="15" t="s">
        <v>111</v>
      </c>
    </row>
    <row r="101" spans="1:6" ht="42" customHeight="1" x14ac:dyDescent="0.25">
      <c r="A101" s="50" t="s">
        <v>135</v>
      </c>
      <c r="B101" s="15"/>
      <c r="C101" s="16"/>
      <c r="D101" s="49" t="s">
        <v>22</v>
      </c>
      <c r="E101" s="15"/>
      <c r="F101" s="15" t="s">
        <v>112</v>
      </c>
    </row>
    <row r="102" spans="1:6" ht="42" customHeight="1" x14ac:dyDescent="0.25">
      <c r="A102" s="50" t="s">
        <v>136</v>
      </c>
      <c r="B102" s="15"/>
      <c r="C102" s="16"/>
      <c r="D102" s="49" t="s">
        <v>22</v>
      </c>
      <c r="E102" s="15"/>
      <c r="F102" s="15" t="s">
        <v>113</v>
      </c>
    </row>
    <row r="103" spans="1:6" ht="45" x14ac:dyDescent="0.25">
      <c r="A103" s="47" t="s">
        <v>149</v>
      </c>
      <c r="B103" s="61"/>
      <c r="C103" s="62"/>
      <c r="D103" s="48" t="s">
        <v>22</v>
      </c>
      <c r="E103" s="63" t="s">
        <v>154</v>
      </c>
      <c r="F103" s="61" t="s">
        <v>151</v>
      </c>
    </row>
    <row r="104" spans="1:6" ht="45" x14ac:dyDescent="0.25">
      <c r="A104" s="47" t="s">
        <v>150</v>
      </c>
      <c r="B104" s="61"/>
      <c r="C104" s="62"/>
      <c r="D104" s="48" t="s">
        <v>22</v>
      </c>
      <c r="E104" s="63" t="s">
        <v>153</v>
      </c>
      <c r="F104" s="61" t="s">
        <v>152</v>
      </c>
    </row>
    <row r="105" spans="1:6" x14ac:dyDescent="0.25">
      <c r="A105" s="47" t="s">
        <v>157</v>
      </c>
      <c r="B105" s="61"/>
      <c r="C105" s="62" t="s">
        <v>5</v>
      </c>
      <c r="D105" s="48" t="s">
        <v>23</v>
      </c>
      <c r="E105" s="63" t="s">
        <v>156</v>
      </c>
      <c r="F105" s="61" t="s">
        <v>155</v>
      </c>
    </row>
    <row r="106" spans="1:6" ht="15.75" thickBot="1" x14ac:dyDescent="0.3">
      <c r="A106" s="64"/>
      <c r="B106" s="64"/>
      <c r="C106" s="64"/>
      <c r="D106" s="64"/>
      <c r="E106" s="64"/>
      <c r="F106" s="64"/>
    </row>
    <row r="107" spans="1:6" x14ac:dyDescent="0.25">
      <c r="A107" s="34" t="str">
        <f>"Pieturpunkts #"&amp;(COUNTIF(A$1:A106, "Pieturpunkts #*")+1)</f>
        <v>Pieturpunkts #9</v>
      </c>
      <c r="B107" s="32"/>
      <c r="C107" s="32"/>
      <c r="D107" s="33"/>
      <c r="E107" s="32"/>
      <c r="F107" s="32"/>
    </row>
    <row r="108" spans="1:6" x14ac:dyDescent="0.25">
      <c r="A108" s="50" t="s">
        <v>97</v>
      </c>
      <c r="B108" s="15"/>
      <c r="C108" s="51"/>
      <c r="D108" s="49" t="s">
        <v>23</v>
      </c>
      <c r="E108" s="15" t="s">
        <v>100</v>
      </c>
      <c r="F108" s="15" t="s">
        <v>14</v>
      </c>
    </row>
    <row r="109" spans="1:6" x14ac:dyDescent="0.25">
      <c r="A109" s="50" t="s">
        <v>0</v>
      </c>
      <c r="B109" s="15"/>
      <c r="C109" s="15" t="str">
        <f>'E-pakalpojums'!$C$10&amp;"-MS-"&amp;C108</f>
        <v>URN:IVIS:100001:EP-EPXXX-v1-0-MS-</v>
      </c>
      <c r="D109" s="49" t="s">
        <v>23</v>
      </c>
      <c r="E109" s="15" t="s">
        <v>80</v>
      </c>
      <c r="F109" s="15" t="s">
        <v>0</v>
      </c>
    </row>
    <row r="110" spans="1:6" x14ac:dyDescent="0.25">
      <c r="A110" s="50" t="s">
        <v>90</v>
      </c>
      <c r="B110" s="15"/>
      <c r="C110" s="16"/>
      <c r="D110" s="49" t="s">
        <v>23</v>
      </c>
      <c r="E110" s="67"/>
      <c r="F110" s="15" t="s">
        <v>93</v>
      </c>
    </row>
    <row r="111" spans="1:6" x14ac:dyDescent="0.25">
      <c r="A111" s="50" t="s">
        <v>91</v>
      </c>
      <c r="B111" s="15"/>
      <c r="C111" s="16"/>
      <c r="D111" s="49" t="s">
        <v>22</v>
      </c>
      <c r="E111" s="68"/>
      <c r="F111" s="15" t="s">
        <v>94</v>
      </c>
    </row>
    <row r="112" spans="1:6" x14ac:dyDescent="0.25">
      <c r="A112" s="50" t="s">
        <v>92</v>
      </c>
      <c r="B112" s="15"/>
      <c r="C112" s="16"/>
      <c r="D112" s="49" t="s">
        <v>22</v>
      </c>
      <c r="E112" s="69"/>
      <c r="F112" s="15" t="s">
        <v>95</v>
      </c>
    </row>
    <row r="113" spans="1:6" ht="42" customHeight="1" x14ac:dyDescent="0.25">
      <c r="A113" s="50" t="s">
        <v>134</v>
      </c>
      <c r="B113" s="15"/>
      <c r="C113" s="16"/>
      <c r="D113" s="49" t="s">
        <v>22</v>
      </c>
      <c r="E113" s="15"/>
      <c r="F113" s="15" t="s">
        <v>111</v>
      </c>
    </row>
    <row r="114" spans="1:6" ht="42" customHeight="1" x14ac:dyDescent="0.25">
      <c r="A114" s="50" t="s">
        <v>135</v>
      </c>
      <c r="B114" s="15"/>
      <c r="C114" s="16"/>
      <c r="D114" s="49" t="s">
        <v>22</v>
      </c>
      <c r="E114" s="15"/>
      <c r="F114" s="15" t="s">
        <v>112</v>
      </c>
    </row>
    <row r="115" spans="1:6" ht="42" customHeight="1" x14ac:dyDescent="0.25">
      <c r="A115" s="50" t="s">
        <v>136</v>
      </c>
      <c r="B115" s="15"/>
      <c r="C115" s="16"/>
      <c r="D115" s="49" t="s">
        <v>22</v>
      </c>
      <c r="E115" s="15"/>
      <c r="F115" s="15" t="s">
        <v>113</v>
      </c>
    </row>
    <row r="116" spans="1:6" ht="45" x14ac:dyDescent="0.25">
      <c r="A116" s="47" t="s">
        <v>149</v>
      </c>
      <c r="B116" s="61"/>
      <c r="C116" s="62"/>
      <c r="D116" s="48" t="s">
        <v>22</v>
      </c>
      <c r="E116" s="63" t="s">
        <v>154</v>
      </c>
      <c r="F116" s="61" t="s">
        <v>151</v>
      </c>
    </row>
    <row r="117" spans="1:6" ht="45" x14ac:dyDescent="0.25">
      <c r="A117" s="47" t="s">
        <v>150</v>
      </c>
      <c r="B117" s="61"/>
      <c r="C117" s="62"/>
      <c r="D117" s="48" t="s">
        <v>22</v>
      </c>
      <c r="E117" s="63" t="s">
        <v>153</v>
      </c>
      <c r="F117" s="61" t="s">
        <v>152</v>
      </c>
    </row>
    <row r="118" spans="1:6" x14ac:dyDescent="0.25">
      <c r="A118" s="47" t="s">
        <v>157</v>
      </c>
      <c r="B118" s="61"/>
      <c r="C118" s="62" t="s">
        <v>5</v>
      </c>
      <c r="D118" s="48" t="s">
        <v>23</v>
      </c>
      <c r="E118" s="63" t="s">
        <v>156</v>
      </c>
      <c r="F118" s="61" t="s">
        <v>155</v>
      </c>
    </row>
    <row r="119" spans="1:6" ht="15.75" thickBot="1" x14ac:dyDescent="0.3">
      <c r="A119" s="64"/>
      <c r="B119" s="64"/>
      <c r="C119" s="64"/>
      <c r="D119" s="64"/>
      <c r="E119" s="64"/>
      <c r="F119" s="64"/>
    </row>
    <row r="120" spans="1:6" x14ac:dyDescent="0.25">
      <c r="A120" s="34" t="str">
        <f>"Pieturpunkts #"&amp;(COUNTIF(A$1:A119, "Pieturpunkts #*")+1)</f>
        <v>Pieturpunkts #10</v>
      </c>
      <c r="B120" s="32"/>
      <c r="C120" s="32"/>
      <c r="D120" s="33"/>
      <c r="E120" s="32"/>
      <c r="F120" s="32"/>
    </row>
    <row r="121" spans="1:6" x14ac:dyDescent="0.25">
      <c r="A121" s="50" t="s">
        <v>97</v>
      </c>
      <c r="B121" s="15"/>
      <c r="C121" s="51"/>
      <c r="D121" s="49" t="s">
        <v>23</v>
      </c>
      <c r="E121" s="15" t="s">
        <v>100</v>
      </c>
      <c r="F121" s="15" t="s">
        <v>14</v>
      </c>
    </row>
    <row r="122" spans="1:6" x14ac:dyDescent="0.25">
      <c r="A122" s="50" t="s">
        <v>0</v>
      </c>
      <c r="B122" s="15"/>
      <c r="C122" s="15" t="str">
        <f>'E-pakalpojums'!$C$10&amp;"-MS-"&amp;C121</f>
        <v>URN:IVIS:100001:EP-EPXXX-v1-0-MS-</v>
      </c>
      <c r="D122" s="49" t="s">
        <v>23</v>
      </c>
      <c r="E122" s="15" t="s">
        <v>80</v>
      </c>
      <c r="F122" s="15" t="s">
        <v>0</v>
      </c>
    </row>
    <row r="123" spans="1:6" x14ac:dyDescent="0.25">
      <c r="A123" s="50" t="s">
        <v>90</v>
      </c>
      <c r="B123" s="15"/>
      <c r="C123" s="16"/>
      <c r="D123" s="49" t="s">
        <v>23</v>
      </c>
      <c r="E123" s="67"/>
      <c r="F123" s="15" t="s">
        <v>93</v>
      </c>
    </row>
    <row r="124" spans="1:6" x14ac:dyDescent="0.25">
      <c r="A124" s="50" t="s">
        <v>91</v>
      </c>
      <c r="B124" s="15"/>
      <c r="C124" s="16"/>
      <c r="D124" s="49" t="s">
        <v>22</v>
      </c>
      <c r="E124" s="68"/>
      <c r="F124" s="15" t="s">
        <v>94</v>
      </c>
    </row>
    <row r="125" spans="1:6" x14ac:dyDescent="0.25">
      <c r="A125" s="50" t="s">
        <v>92</v>
      </c>
      <c r="B125" s="15"/>
      <c r="C125" s="16"/>
      <c r="D125" s="49" t="s">
        <v>22</v>
      </c>
      <c r="E125" s="69"/>
      <c r="F125" s="15" t="s">
        <v>95</v>
      </c>
    </row>
    <row r="126" spans="1:6" ht="42" customHeight="1" x14ac:dyDescent="0.25">
      <c r="A126" s="50" t="s">
        <v>134</v>
      </c>
      <c r="B126" s="15"/>
      <c r="C126" s="16"/>
      <c r="D126" s="49" t="s">
        <v>22</v>
      </c>
      <c r="E126" s="15"/>
      <c r="F126" s="15" t="s">
        <v>111</v>
      </c>
    </row>
    <row r="127" spans="1:6" ht="42" customHeight="1" x14ac:dyDescent="0.25">
      <c r="A127" s="50" t="s">
        <v>135</v>
      </c>
      <c r="B127" s="15"/>
      <c r="C127" s="16"/>
      <c r="D127" s="49" t="s">
        <v>22</v>
      </c>
      <c r="E127" s="15"/>
      <c r="F127" s="15" t="s">
        <v>112</v>
      </c>
    </row>
    <row r="128" spans="1:6" ht="42" customHeight="1" x14ac:dyDescent="0.25">
      <c r="A128" s="50" t="s">
        <v>136</v>
      </c>
      <c r="B128" s="15"/>
      <c r="C128" s="16"/>
      <c r="D128" s="49" t="s">
        <v>22</v>
      </c>
      <c r="E128" s="15"/>
      <c r="F128" s="15" t="s">
        <v>113</v>
      </c>
    </row>
    <row r="129" spans="1:6" ht="45" x14ac:dyDescent="0.25">
      <c r="A129" s="47" t="s">
        <v>149</v>
      </c>
      <c r="B129" s="61"/>
      <c r="C129" s="62"/>
      <c r="D129" s="48" t="s">
        <v>22</v>
      </c>
      <c r="E129" s="63" t="s">
        <v>154</v>
      </c>
      <c r="F129" s="61" t="s">
        <v>151</v>
      </c>
    </row>
    <row r="130" spans="1:6" ht="45" x14ac:dyDescent="0.25">
      <c r="A130" s="47" t="s">
        <v>150</v>
      </c>
      <c r="B130" s="61"/>
      <c r="C130" s="62"/>
      <c r="D130" s="48" t="s">
        <v>22</v>
      </c>
      <c r="E130" s="63" t="s">
        <v>153</v>
      </c>
      <c r="F130" s="61" t="s">
        <v>152</v>
      </c>
    </row>
    <row r="131" spans="1:6" x14ac:dyDescent="0.25">
      <c r="A131" s="47" t="s">
        <v>157</v>
      </c>
      <c r="B131" s="61"/>
      <c r="C131" s="62" t="s">
        <v>5</v>
      </c>
      <c r="D131" s="48" t="s">
        <v>23</v>
      </c>
      <c r="E131" s="63" t="s">
        <v>156</v>
      </c>
      <c r="F131" s="61" t="s">
        <v>155</v>
      </c>
    </row>
    <row r="132" spans="1:6" ht="15.75" thickBot="1" x14ac:dyDescent="0.3">
      <c r="A132" s="64"/>
      <c r="B132" s="64"/>
      <c r="C132" s="64"/>
      <c r="D132" s="64"/>
      <c r="E132" s="64"/>
      <c r="F132" s="64"/>
    </row>
  </sheetData>
  <sheetProtection password="DE89" sheet="1" objects="1" scenarios="1"/>
  <mergeCells count="10">
    <mergeCell ref="E110:E112"/>
    <mergeCell ref="E123:E125"/>
    <mergeCell ref="E97:E99"/>
    <mergeCell ref="E6:E8"/>
    <mergeCell ref="E19:E21"/>
    <mergeCell ref="E32:E34"/>
    <mergeCell ref="E45:E47"/>
    <mergeCell ref="E58:E60"/>
    <mergeCell ref="E71:E73"/>
    <mergeCell ref="E84:E86"/>
  </mergeCells>
  <conditionalFormatting sqref="C7">
    <cfRule type="expression" dxfId="100" priority="216">
      <formula>($C4="")</formula>
    </cfRule>
  </conditionalFormatting>
  <conditionalFormatting sqref="C8">
    <cfRule type="expression" dxfId="99" priority="217">
      <formula>($C4="")</formula>
    </cfRule>
  </conditionalFormatting>
  <conditionalFormatting sqref="C6">
    <cfRule type="expression" dxfId="98" priority="215">
      <formula>($C4="")</formula>
    </cfRule>
  </conditionalFormatting>
  <conditionalFormatting sqref="C11">
    <cfRule type="expression" dxfId="97" priority="256">
      <formula>($C4="")</formula>
    </cfRule>
  </conditionalFormatting>
  <conditionalFormatting sqref="C9">
    <cfRule type="expression" dxfId="96" priority="158">
      <formula>($C4="")</formula>
    </cfRule>
  </conditionalFormatting>
  <conditionalFormatting sqref="C10">
    <cfRule type="expression" dxfId="95" priority="157">
      <formula>($C4="")</formula>
    </cfRule>
  </conditionalFormatting>
  <conditionalFormatting sqref="C4:C14">
    <cfRule type="expression" dxfId="94" priority="156">
      <formula>$D4="Jā"</formula>
    </cfRule>
  </conditionalFormatting>
  <conditionalFormatting sqref="C12">
    <cfRule type="expression" dxfId="93" priority="387">
      <formula>($C4="")</formula>
    </cfRule>
  </conditionalFormatting>
  <conditionalFormatting sqref="C13">
    <cfRule type="expression" dxfId="92" priority="92">
      <formula>($C4="")</formula>
    </cfRule>
  </conditionalFormatting>
  <conditionalFormatting sqref="C14">
    <cfRule type="expression" dxfId="91" priority="91">
      <formula>($C4="")</formula>
    </cfRule>
  </conditionalFormatting>
  <conditionalFormatting sqref="C20">
    <cfRule type="expression" dxfId="90" priority="87">
      <formula>($C17="")</formula>
    </cfRule>
  </conditionalFormatting>
  <conditionalFormatting sqref="C21">
    <cfRule type="expression" dxfId="89" priority="88">
      <formula>($C17="")</formula>
    </cfRule>
  </conditionalFormatting>
  <conditionalFormatting sqref="C19">
    <cfRule type="expression" dxfId="88" priority="86">
      <formula>($C17="")</formula>
    </cfRule>
  </conditionalFormatting>
  <conditionalFormatting sqref="C24">
    <cfRule type="expression" dxfId="87" priority="89">
      <formula>($C17="")</formula>
    </cfRule>
  </conditionalFormatting>
  <conditionalFormatting sqref="C22">
    <cfRule type="expression" dxfId="86" priority="85">
      <formula>($C17="")</formula>
    </cfRule>
  </conditionalFormatting>
  <conditionalFormatting sqref="C23">
    <cfRule type="expression" dxfId="85" priority="84">
      <formula>($C17="")</formula>
    </cfRule>
  </conditionalFormatting>
  <conditionalFormatting sqref="C17:C27">
    <cfRule type="expression" dxfId="84" priority="83">
      <formula>$D17="Jā"</formula>
    </cfRule>
  </conditionalFormatting>
  <conditionalFormatting sqref="C25">
    <cfRule type="expression" dxfId="83" priority="90">
      <formula>($C17="")</formula>
    </cfRule>
  </conditionalFormatting>
  <conditionalFormatting sqref="C26">
    <cfRule type="expression" dxfId="82" priority="82">
      <formula>($C17="")</formula>
    </cfRule>
  </conditionalFormatting>
  <conditionalFormatting sqref="C27">
    <cfRule type="expression" dxfId="81" priority="81">
      <formula>($C17="")</formula>
    </cfRule>
  </conditionalFormatting>
  <conditionalFormatting sqref="C33">
    <cfRule type="expression" dxfId="80" priority="77">
      <formula>($C30="")</formula>
    </cfRule>
  </conditionalFormatting>
  <conditionalFormatting sqref="C34">
    <cfRule type="expression" dxfId="79" priority="78">
      <formula>($C30="")</formula>
    </cfRule>
  </conditionalFormatting>
  <conditionalFormatting sqref="C32">
    <cfRule type="expression" dxfId="78" priority="76">
      <formula>($C30="")</formula>
    </cfRule>
  </conditionalFormatting>
  <conditionalFormatting sqref="C37">
    <cfRule type="expression" dxfId="77" priority="79">
      <formula>($C30="")</formula>
    </cfRule>
  </conditionalFormatting>
  <conditionalFormatting sqref="C35">
    <cfRule type="expression" dxfId="76" priority="75">
      <formula>($C30="")</formula>
    </cfRule>
  </conditionalFormatting>
  <conditionalFormatting sqref="C36">
    <cfRule type="expression" dxfId="75" priority="74">
      <formula>($C30="")</formula>
    </cfRule>
  </conditionalFormatting>
  <conditionalFormatting sqref="C30:C40">
    <cfRule type="expression" dxfId="74" priority="73">
      <formula>$D30="Jā"</formula>
    </cfRule>
  </conditionalFormatting>
  <conditionalFormatting sqref="C38">
    <cfRule type="expression" dxfId="73" priority="80">
      <formula>($C30="")</formula>
    </cfRule>
  </conditionalFormatting>
  <conditionalFormatting sqref="C39">
    <cfRule type="expression" dxfId="72" priority="72">
      <formula>($C30="")</formula>
    </cfRule>
  </conditionalFormatting>
  <conditionalFormatting sqref="C40">
    <cfRule type="expression" dxfId="71" priority="71">
      <formula>($C30="")</formula>
    </cfRule>
  </conditionalFormatting>
  <conditionalFormatting sqref="C46">
    <cfRule type="expression" dxfId="70" priority="67">
      <formula>($C43="")</formula>
    </cfRule>
  </conditionalFormatting>
  <conditionalFormatting sqref="C47">
    <cfRule type="expression" dxfId="69" priority="68">
      <formula>($C43="")</formula>
    </cfRule>
  </conditionalFormatting>
  <conditionalFormatting sqref="C45">
    <cfRule type="expression" dxfId="68" priority="66">
      <formula>($C43="")</formula>
    </cfRule>
  </conditionalFormatting>
  <conditionalFormatting sqref="C50">
    <cfRule type="expression" dxfId="67" priority="69">
      <formula>($C43="")</formula>
    </cfRule>
  </conditionalFormatting>
  <conditionalFormatting sqref="C48">
    <cfRule type="expression" dxfId="66" priority="65">
      <formula>($C43="")</formula>
    </cfRule>
  </conditionalFormatting>
  <conditionalFormatting sqref="C49">
    <cfRule type="expression" dxfId="65" priority="64">
      <formula>($C43="")</formula>
    </cfRule>
  </conditionalFormatting>
  <conditionalFormatting sqref="C43:C53">
    <cfRule type="expression" dxfId="64" priority="63">
      <formula>$D43="Jā"</formula>
    </cfRule>
  </conditionalFormatting>
  <conditionalFormatting sqref="C51">
    <cfRule type="expression" dxfId="63" priority="70">
      <formula>($C43="")</formula>
    </cfRule>
  </conditionalFormatting>
  <conditionalFormatting sqref="C52">
    <cfRule type="expression" dxfId="62" priority="62">
      <formula>($C43="")</formula>
    </cfRule>
  </conditionalFormatting>
  <conditionalFormatting sqref="C53">
    <cfRule type="expression" dxfId="61" priority="61">
      <formula>($C43="")</formula>
    </cfRule>
  </conditionalFormatting>
  <conditionalFormatting sqref="C59">
    <cfRule type="expression" dxfId="60" priority="57">
      <formula>($C56="")</formula>
    </cfRule>
  </conditionalFormatting>
  <conditionalFormatting sqref="C60">
    <cfRule type="expression" dxfId="59" priority="58">
      <formula>($C56="")</formula>
    </cfRule>
  </conditionalFormatting>
  <conditionalFormatting sqref="C58">
    <cfRule type="expression" dxfId="58" priority="56">
      <formula>($C56="")</formula>
    </cfRule>
  </conditionalFormatting>
  <conditionalFormatting sqref="C63">
    <cfRule type="expression" dxfId="57" priority="59">
      <formula>($C56="")</formula>
    </cfRule>
  </conditionalFormatting>
  <conditionalFormatting sqref="C61">
    <cfRule type="expression" dxfId="56" priority="55">
      <formula>($C56="")</formula>
    </cfRule>
  </conditionalFormatting>
  <conditionalFormatting sqref="C62">
    <cfRule type="expression" dxfId="55" priority="54">
      <formula>($C56="")</formula>
    </cfRule>
  </conditionalFormatting>
  <conditionalFormatting sqref="C56:C66">
    <cfRule type="expression" dxfId="54" priority="53">
      <formula>$D56="Jā"</formula>
    </cfRule>
  </conditionalFormatting>
  <conditionalFormatting sqref="C64">
    <cfRule type="expression" dxfId="53" priority="60">
      <formula>($C56="")</formula>
    </cfRule>
  </conditionalFormatting>
  <conditionalFormatting sqref="C65">
    <cfRule type="expression" dxfId="52" priority="52">
      <formula>($C56="")</formula>
    </cfRule>
  </conditionalFormatting>
  <conditionalFormatting sqref="C66">
    <cfRule type="expression" dxfId="51" priority="51">
      <formula>($C56="")</formula>
    </cfRule>
  </conditionalFormatting>
  <conditionalFormatting sqref="C72">
    <cfRule type="expression" dxfId="50" priority="47">
      <formula>($C69="")</formula>
    </cfRule>
  </conditionalFormatting>
  <conditionalFormatting sqref="C73">
    <cfRule type="expression" dxfId="49" priority="48">
      <formula>($C69="")</formula>
    </cfRule>
  </conditionalFormatting>
  <conditionalFormatting sqref="C71">
    <cfRule type="expression" dxfId="48" priority="46">
      <formula>($C69="")</formula>
    </cfRule>
  </conditionalFormatting>
  <conditionalFormatting sqref="C76">
    <cfRule type="expression" dxfId="47" priority="49">
      <formula>($C69="")</formula>
    </cfRule>
  </conditionalFormatting>
  <conditionalFormatting sqref="C74">
    <cfRule type="expression" dxfId="46" priority="45">
      <formula>($C69="")</formula>
    </cfRule>
  </conditionalFormatting>
  <conditionalFormatting sqref="C75">
    <cfRule type="expression" dxfId="45" priority="44">
      <formula>($C69="")</formula>
    </cfRule>
  </conditionalFormatting>
  <conditionalFormatting sqref="C69:C79">
    <cfRule type="expression" dxfId="44" priority="43">
      <formula>$D69="Jā"</formula>
    </cfRule>
  </conditionalFormatting>
  <conditionalFormatting sqref="C77">
    <cfRule type="expression" dxfId="43" priority="50">
      <formula>($C69="")</formula>
    </cfRule>
  </conditionalFormatting>
  <conditionalFormatting sqref="C78">
    <cfRule type="expression" dxfId="42" priority="42">
      <formula>($C69="")</formula>
    </cfRule>
  </conditionalFormatting>
  <conditionalFormatting sqref="C79">
    <cfRule type="expression" dxfId="41" priority="41">
      <formula>($C69="")</formula>
    </cfRule>
  </conditionalFormatting>
  <conditionalFormatting sqref="C85">
    <cfRule type="expression" dxfId="40" priority="37">
      <formula>($C82="")</formula>
    </cfRule>
  </conditionalFormatting>
  <conditionalFormatting sqref="C86">
    <cfRule type="expression" dxfId="39" priority="38">
      <formula>($C82="")</formula>
    </cfRule>
  </conditionalFormatting>
  <conditionalFormatting sqref="C84">
    <cfRule type="expression" dxfId="38" priority="36">
      <formula>($C82="")</formula>
    </cfRule>
  </conditionalFormatting>
  <conditionalFormatting sqref="C89">
    <cfRule type="expression" dxfId="37" priority="39">
      <formula>($C82="")</formula>
    </cfRule>
  </conditionalFormatting>
  <conditionalFormatting sqref="C87">
    <cfRule type="expression" dxfId="36" priority="35">
      <formula>($C82="")</formula>
    </cfRule>
  </conditionalFormatting>
  <conditionalFormatting sqref="C88">
    <cfRule type="expression" dxfId="35" priority="34">
      <formula>($C82="")</formula>
    </cfRule>
  </conditionalFormatting>
  <conditionalFormatting sqref="C82:C92">
    <cfRule type="expression" dxfId="34" priority="33">
      <formula>$D82="Jā"</formula>
    </cfRule>
  </conditionalFormatting>
  <conditionalFormatting sqref="C90">
    <cfRule type="expression" dxfId="33" priority="40">
      <formula>($C82="")</formula>
    </cfRule>
  </conditionalFormatting>
  <conditionalFormatting sqref="C91">
    <cfRule type="expression" dxfId="32" priority="32">
      <formula>($C82="")</formula>
    </cfRule>
  </conditionalFormatting>
  <conditionalFormatting sqref="C92">
    <cfRule type="expression" dxfId="31" priority="31">
      <formula>($C82="")</formula>
    </cfRule>
  </conditionalFormatting>
  <conditionalFormatting sqref="C98">
    <cfRule type="expression" dxfId="30" priority="27">
      <formula>($C95="")</formula>
    </cfRule>
  </conditionalFormatting>
  <conditionalFormatting sqref="C99">
    <cfRule type="expression" dxfId="29" priority="28">
      <formula>($C95="")</formula>
    </cfRule>
  </conditionalFormatting>
  <conditionalFormatting sqref="C97">
    <cfRule type="expression" dxfId="28" priority="26">
      <formula>($C95="")</formula>
    </cfRule>
  </conditionalFormatting>
  <conditionalFormatting sqref="C102">
    <cfRule type="expression" dxfId="27" priority="29">
      <formula>($C95="")</formula>
    </cfRule>
  </conditionalFormatting>
  <conditionalFormatting sqref="C100">
    <cfRule type="expression" dxfId="26" priority="25">
      <formula>($C95="")</formula>
    </cfRule>
  </conditionalFormatting>
  <conditionalFormatting sqref="C101">
    <cfRule type="expression" dxfId="25" priority="24">
      <formula>($C95="")</formula>
    </cfRule>
  </conditionalFormatting>
  <conditionalFormatting sqref="C95:C105">
    <cfRule type="expression" dxfId="24" priority="23">
      <formula>$D95="Jā"</formula>
    </cfRule>
  </conditionalFormatting>
  <conditionalFormatting sqref="C103">
    <cfRule type="expression" dxfId="23" priority="30">
      <formula>($C95="")</formula>
    </cfRule>
  </conditionalFormatting>
  <conditionalFormatting sqref="C104">
    <cfRule type="expression" dxfId="22" priority="22">
      <formula>($C95="")</formula>
    </cfRule>
  </conditionalFormatting>
  <conditionalFormatting sqref="C105">
    <cfRule type="expression" dxfId="21" priority="21">
      <formula>($C95="")</formula>
    </cfRule>
  </conditionalFormatting>
  <conditionalFormatting sqref="C111">
    <cfRule type="expression" dxfId="20" priority="17">
      <formula>($C108="")</formula>
    </cfRule>
  </conditionalFormatting>
  <conditionalFormatting sqref="C112">
    <cfRule type="expression" dxfId="19" priority="18">
      <formula>($C108="")</formula>
    </cfRule>
  </conditionalFormatting>
  <conditionalFormatting sqref="C110">
    <cfRule type="expression" dxfId="18" priority="16">
      <formula>($C108="")</formula>
    </cfRule>
  </conditionalFormatting>
  <conditionalFormatting sqref="C115">
    <cfRule type="expression" dxfId="17" priority="19">
      <formula>($C108="")</formula>
    </cfRule>
  </conditionalFormatting>
  <conditionalFormatting sqref="C113">
    <cfRule type="expression" dxfId="16" priority="15">
      <formula>($C108="")</formula>
    </cfRule>
  </conditionalFormatting>
  <conditionalFormatting sqref="C114">
    <cfRule type="expression" dxfId="15" priority="14">
      <formula>($C108="")</formula>
    </cfRule>
  </conditionalFormatting>
  <conditionalFormatting sqref="C108:C118">
    <cfRule type="expression" dxfId="14" priority="13">
      <formula>$D108="Jā"</formula>
    </cfRule>
  </conditionalFormatting>
  <conditionalFormatting sqref="C116">
    <cfRule type="expression" dxfId="13" priority="20">
      <formula>($C108="")</formula>
    </cfRule>
  </conditionalFormatting>
  <conditionalFormatting sqref="C117">
    <cfRule type="expression" dxfId="12" priority="12">
      <formula>($C108="")</formula>
    </cfRule>
  </conditionalFormatting>
  <conditionalFormatting sqref="C118">
    <cfRule type="expression" dxfId="11" priority="11">
      <formula>($C108="")</formula>
    </cfRule>
  </conditionalFormatting>
  <conditionalFormatting sqref="C124">
    <cfRule type="expression" dxfId="10" priority="7">
      <formula>($C121="")</formula>
    </cfRule>
  </conditionalFormatting>
  <conditionalFormatting sqref="C125">
    <cfRule type="expression" dxfId="9" priority="8">
      <formula>($C121="")</formula>
    </cfRule>
  </conditionalFormatting>
  <conditionalFormatting sqref="C123">
    <cfRule type="expression" dxfId="8" priority="6">
      <formula>($C121="")</formula>
    </cfRule>
  </conditionalFormatting>
  <conditionalFormatting sqref="C128">
    <cfRule type="expression" dxfId="7" priority="9">
      <formula>($C121="")</formula>
    </cfRule>
  </conditionalFormatting>
  <conditionalFormatting sqref="C126">
    <cfRule type="expression" dxfId="6" priority="5">
      <formula>($C121="")</formula>
    </cfRule>
  </conditionalFormatting>
  <conditionalFormatting sqref="C127">
    <cfRule type="expression" dxfId="5" priority="4">
      <formula>($C121="")</formula>
    </cfRule>
  </conditionalFormatting>
  <conditionalFormatting sqref="C121:C131">
    <cfRule type="expression" dxfId="4" priority="3">
      <formula>$D121="Jā"</formula>
    </cfRule>
  </conditionalFormatting>
  <conditionalFormatting sqref="C129">
    <cfRule type="expression" dxfId="3" priority="10">
      <formula>($C121="")</formula>
    </cfRule>
  </conditionalFormatting>
  <conditionalFormatting sqref="C130">
    <cfRule type="expression" dxfId="2" priority="2">
      <formula>($C121="")</formula>
    </cfRule>
  </conditionalFormatting>
  <conditionalFormatting sqref="C131">
    <cfRule type="expression" dxfId="1" priority="1">
      <formula>($C121="")</formula>
    </cfRule>
  </conditionalFormatting>
  <dataValidations count="1">
    <dataValidation type="textLength" operator="lessThanOrEqual" allowBlank="1" showInputMessage="1" showErrorMessage="1" error="Garums līdz 15 simboliem" sqref="C4 C17 C30 C43 C56 C69 C82 C95 C108 C121">
      <formula1>15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Dati!$G$3:$G$25</xm:f>
          </x14:formula1>
          <xm:sqref>C14 C27 C40 C53 C66 C79 C92 C105 C118 C131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5" style="26" bestFit="1" customWidth="1"/>
    <col min="2" max="2" width="32.140625" style="26" bestFit="1" customWidth="1"/>
    <col min="3" max="3" width="12" style="26" bestFit="1" customWidth="1"/>
    <col min="4" max="4" width="22.5703125" style="26" customWidth="1"/>
    <col min="5" max="5" width="31.5703125" style="26" customWidth="1"/>
    <col min="6" max="6" width="40.140625" style="26" customWidth="1"/>
    <col min="7" max="7" width="44.42578125" style="26" bestFit="1" customWidth="1"/>
    <col min="8" max="8" width="40.7109375" style="26" customWidth="1"/>
    <col min="9" max="9" width="17" style="26" bestFit="1" customWidth="1"/>
    <col min="10" max="16384" width="9.140625" style="26"/>
  </cols>
  <sheetData>
    <row r="1" spans="1:10" x14ac:dyDescent="0.25">
      <c r="A1" s="38" t="s">
        <v>173</v>
      </c>
    </row>
    <row r="2" spans="1:10" x14ac:dyDescent="0.25">
      <c r="A2" s="27" t="s">
        <v>73</v>
      </c>
      <c r="B2" s="27" t="s">
        <v>74</v>
      </c>
      <c r="C2" s="27" t="s">
        <v>38</v>
      </c>
      <c r="D2" s="27" t="s">
        <v>66</v>
      </c>
      <c r="E2" s="27" t="s">
        <v>70</v>
      </c>
      <c r="F2" s="27" t="s">
        <v>131</v>
      </c>
      <c r="G2" s="27" t="s">
        <v>148</v>
      </c>
      <c r="I2" s="27" t="s">
        <v>159</v>
      </c>
      <c r="J2" s="27" t="s">
        <v>175</v>
      </c>
    </row>
    <row r="3" spans="1:10" x14ac:dyDescent="0.25">
      <c r="A3" s="26" t="s">
        <v>23</v>
      </c>
      <c r="B3" s="26" t="s">
        <v>76</v>
      </c>
      <c r="C3" s="26" t="s">
        <v>140</v>
      </c>
      <c r="D3" s="28" t="s">
        <v>39</v>
      </c>
      <c r="E3" s="26" t="s">
        <v>40</v>
      </c>
      <c r="F3" s="26" t="s">
        <v>132</v>
      </c>
      <c r="G3" s="26" t="s">
        <v>5</v>
      </c>
      <c r="I3" s="26" t="s">
        <v>16</v>
      </c>
      <c r="J3" s="26" t="s">
        <v>177</v>
      </c>
    </row>
    <row r="4" spans="1:10" x14ac:dyDescent="0.25">
      <c r="A4" s="26" t="s">
        <v>22</v>
      </c>
      <c r="B4" s="26" t="s">
        <v>77</v>
      </c>
      <c r="C4" s="26" t="s">
        <v>171</v>
      </c>
      <c r="D4" s="28" t="s">
        <v>40</v>
      </c>
      <c r="E4" s="26" t="s">
        <v>41</v>
      </c>
      <c r="F4" s="26" t="s">
        <v>133</v>
      </c>
      <c r="G4" s="53" t="str">
        <f>IF(RIGHT(H4,1)="-", "", H4)</f>
        <v/>
      </c>
      <c r="H4" s="54" t="str">
        <f>'ARDV fomas'!C5</f>
        <v>URN:IVIS:100001:EP-EPXXX-v1-0-ARDVFORM-</v>
      </c>
      <c r="I4" s="26" t="s">
        <v>142</v>
      </c>
      <c r="J4" s="26" t="s">
        <v>176</v>
      </c>
    </row>
    <row r="5" spans="1:10" x14ac:dyDescent="0.25">
      <c r="B5" s="26" t="s">
        <v>75</v>
      </c>
      <c r="C5" s="26" t="s">
        <v>143</v>
      </c>
      <c r="D5" s="28" t="s">
        <v>41</v>
      </c>
      <c r="E5" s="26" t="s">
        <v>71</v>
      </c>
      <c r="F5" s="26" t="s">
        <v>163</v>
      </c>
      <c r="G5" s="55" t="str">
        <f>IF(RIGHT(H5,1)="-", "", H5)</f>
        <v/>
      </c>
      <c r="H5" s="52" t="str">
        <f>'ARDV fomas'!C16</f>
        <v>URN:IVIS:100001:EP-EPXXX-v1-0-ARDVFORM-</v>
      </c>
    </row>
    <row r="6" spans="1:10" x14ac:dyDescent="0.25">
      <c r="B6" s="26" t="s">
        <v>78</v>
      </c>
      <c r="C6" s="26" t="s">
        <v>141</v>
      </c>
      <c r="D6" s="28" t="s">
        <v>42</v>
      </c>
      <c r="E6" s="26" t="s">
        <v>72</v>
      </c>
      <c r="F6" s="26" t="s">
        <v>164</v>
      </c>
      <c r="G6" s="55" t="str">
        <f t="shared" ref="G6:G25" si="0">IF(RIGHT(H6,1)="-", "", H6)</f>
        <v/>
      </c>
      <c r="H6" s="52" t="str">
        <f>'ARDV fomas'!C27</f>
        <v>URN:IVIS:100001:EP-EPXXX-v1-0-ARDVFORM-</v>
      </c>
    </row>
    <row r="7" spans="1:10" x14ac:dyDescent="0.25">
      <c r="C7" s="26" t="s">
        <v>172</v>
      </c>
      <c r="D7" s="28" t="s">
        <v>43</v>
      </c>
      <c r="E7" s="26" t="s">
        <v>43</v>
      </c>
      <c r="F7" s="26" t="s">
        <v>165</v>
      </c>
      <c r="G7" s="55" t="str">
        <f t="shared" si="0"/>
        <v/>
      </c>
      <c r="H7" s="52" t="str">
        <f>'ARDV fomas'!C38</f>
        <v>URN:IVIS:100001:EP-EPXXX-v1-0-ARDVFORM-</v>
      </c>
    </row>
    <row r="8" spans="1:10" x14ac:dyDescent="0.25">
      <c r="C8" s="26" t="s">
        <v>142</v>
      </c>
      <c r="D8" s="28" t="s">
        <v>44</v>
      </c>
      <c r="E8" s="26" t="s">
        <v>44</v>
      </c>
      <c r="F8" s="26" t="s">
        <v>161</v>
      </c>
      <c r="G8" s="57" t="str">
        <f t="shared" si="0"/>
        <v/>
      </c>
      <c r="H8" s="52" t="str">
        <f>'ARDV fomas'!C49</f>
        <v>URN:IVIS:100001:EP-EPXXX-v1-0-ARDVFORM-</v>
      </c>
    </row>
    <row r="9" spans="1:10" x14ac:dyDescent="0.25">
      <c r="D9" s="28" t="s">
        <v>45</v>
      </c>
      <c r="E9" s="26" t="s">
        <v>46</v>
      </c>
      <c r="F9" s="26" t="s">
        <v>166</v>
      </c>
      <c r="G9" s="53" t="str">
        <f t="shared" si="0"/>
        <v/>
      </c>
      <c r="H9" s="54" t="str">
        <f>'IDDV fomas'!C5</f>
        <v>URN:IVIS:100001:EP-EPXXX-v1-0-IDDVFORM-</v>
      </c>
    </row>
    <row r="10" spans="1:10" x14ac:dyDescent="0.25">
      <c r="D10" s="28" t="s">
        <v>46</v>
      </c>
      <c r="E10" s="26" t="s">
        <v>47</v>
      </c>
      <c r="F10" s="26" t="s">
        <v>167</v>
      </c>
      <c r="G10" s="55" t="str">
        <f t="shared" si="0"/>
        <v/>
      </c>
      <c r="H10" s="56" t="str">
        <f>'IDDV fomas'!C16</f>
        <v>URN:IVIS:100001:EP-EPXXX-v1-0-IDDVFORM-</v>
      </c>
    </row>
    <row r="11" spans="1:10" x14ac:dyDescent="0.25">
      <c r="D11" s="28" t="s">
        <v>47</v>
      </c>
      <c r="E11" s="26" t="s">
        <v>48</v>
      </c>
      <c r="F11" s="26" t="s">
        <v>168</v>
      </c>
      <c r="G11" s="55" t="str">
        <f t="shared" si="0"/>
        <v/>
      </c>
      <c r="H11" s="56" t="str">
        <f>'IDDV fomas'!C27</f>
        <v>URN:IVIS:100001:EP-EPXXX-v1-0-IDDVFORM-</v>
      </c>
    </row>
    <row r="12" spans="1:10" x14ac:dyDescent="0.25">
      <c r="D12" s="28" t="s">
        <v>48</v>
      </c>
      <c r="E12" s="26" t="s">
        <v>49</v>
      </c>
      <c r="F12" s="26" t="s">
        <v>169</v>
      </c>
      <c r="G12" s="55" t="str">
        <f t="shared" si="0"/>
        <v/>
      </c>
      <c r="H12" s="56" t="str">
        <f>'IDDV fomas'!C38</f>
        <v>URN:IVIS:100001:EP-EPXXX-v1-0-IDDVFORM-</v>
      </c>
    </row>
    <row r="13" spans="1:10" x14ac:dyDescent="0.25">
      <c r="D13" s="28" t="s">
        <v>49</v>
      </c>
      <c r="E13" s="26" t="s">
        <v>50</v>
      </c>
      <c r="F13" s="26" t="s">
        <v>162</v>
      </c>
      <c r="G13" s="57" t="str">
        <f t="shared" si="0"/>
        <v/>
      </c>
      <c r="H13" s="58" t="str">
        <f>'IDDV fomas'!C49</f>
        <v>URN:IVIS:100001:EP-EPXXX-v1-0-IDDVFORM-</v>
      </c>
    </row>
    <row r="14" spans="1:10" x14ac:dyDescent="0.25">
      <c r="D14" s="28" t="s">
        <v>50</v>
      </c>
      <c r="E14" s="26" t="s">
        <v>53</v>
      </c>
      <c r="F14" s="26" t="s">
        <v>170</v>
      </c>
      <c r="G14" s="53" t="str">
        <f t="shared" si="0"/>
        <v/>
      </c>
      <c r="H14" s="54" t="str">
        <f>'IDDV2 fomas'!C5</f>
        <v>URN:IVIS:100001:EP-EPXXX-v1-0-IDDVFORM2-</v>
      </c>
    </row>
    <row r="15" spans="1:10" x14ac:dyDescent="0.25">
      <c r="D15" s="28" t="s">
        <v>51</v>
      </c>
      <c r="E15" s="26" t="s">
        <v>55</v>
      </c>
      <c r="G15" s="55" t="str">
        <f t="shared" si="0"/>
        <v/>
      </c>
      <c r="H15" s="56" t="str">
        <f>'IDDV2 fomas'!C16</f>
        <v>URN:IVIS:100001:EP-EPXXX-v1-0-IDDVFORM2-</v>
      </c>
    </row>
    <row r="16" spans="1:10" x14ac:dyDescent="0.25">
      <c r="D16" s="28" t="s">
        <v>52</v>
      </c>
      <c r="E16" s="26" t="s">
        <v>56</v>
      </c>
      <c r="G16" s="55" t="str">
        <f t="shared" si="0"/>
        <v/>
      </c>
      <c r="H16" s="56" t="str">
        <f>'IDDV2 fomas'!C27</f>
        <v>URN:IVIS:100001:EP-EPXXX-v1-0-IDDVFORM2-</v>
      </c>
    </row>
    <row r="17" spans="4:8" x14ac:dyDescent="0.25">
      <c r="D17" s="28" t="s">
        <v>53</v>
      </c>
      <c r="E17" s="26" t="s">
        <v>58</v>
      </c>
      <c r="G17" s="55" t="str">
        <f t="shared" si="0"/>
        <v/>
      </c>
      <c r="H17" s="56" t="str">
        <f>'IDDV2 fomas'!C38</f>
        <v>URN:IVIS:100001:EP-EPXXX-v1-0-IDDVFORM2-</v>
      </c>
    </row>
    <row r="18" spans="4:8" x14ac:dyDescent="0.25">
      <c r="D18" s="28" t="s">
        <v>54</v>
      </c>
      <c r="E18" s="26" t="s">
        <v>61</v>
      </c>
      <c r="G18" s="57" t="str">
        <f t="shared" si="0"/>
        <v/>
      </c>
      <c r="H18" s="58" t="str">
        <f>'IDDV2 fomas'!C49</f>
        <v>URN:IVIS:100001:EP-EPXXX-v1-0-IDDVFORM2-</v>
      </c>
    </row>
    <row r="19" spans="4:8" x14ac:dyDescent="0.25">
      <c r="D19" s="28" t="s">
        <v>55</v>
      </c>
      <c r="E19" s="26" t="s">
        <v>63</v>
      </c>
      <c r="G19" s="53" t="str">
        <f t="shared" si="0"/>
        <v/>
      </c>
      <c r="H19" s="26" t="str">
        <f>'KDV fomas'!C5</f>
        <v>URN:IVIS:100001:EP-EPXXX-v1-0-EPAKFORM-</v>
      </c>
    </row>
    <row r="20" spans="4:8" x14ac:dyDescent="0.25">
      <c r="D20" s="28" t="s">
        <v>56</v>
      </c>
      <c r="E20" s="26" t="s">
        <v>64</v>
      </c>
      <c r="G20" s="55" t="str">
        <f t="shared" si="0"/>
        <v/>
      </c>
      <c r="H20" s="26" t="str">
        <f>'KDV fomas'!C16</f>
        <v>URN:IVIS:100001:EP-EPXXX-v1-0-EPAKFORM-</v>
      </c>
    </row>
    <row r="21" spans="4:8" x14ac:dyDescent="0.25">
      <c r="D21" s="28" t="s">
        <v>57</v>
      </c>
      <c r="E21" s="26" t="s">
        <v>65</v>
      </c>
      <c r="G21" s="55" t="str">
        <f t="shared" si="0"/>
        <v/>
      </c>
      <c r="H21" s="26" t="str">
        <f>'KDV fomas'!C27</f>
        <v>URN:IVIS:100001:EP-EPXXX-v1-0-EPAKFORM-</v>
      </c>
    </row>
    <row r="22" spans="4:8" x14ac:dyDescent="0.25">
      <c r="D22" s="28" t="s">
        <v>58</v>
      </c>
      <c r="G22" s="55" t="str">
        <f t="shared" si="0"/>
        <v/>
      </c>
      <c r="H22" s="26" t="str">
        <f>'KDV fomas'!C38</f>
        <v>URN:IVIS:100001:EP-EPXXX-v1-0-EPAKFORM-</v>
      </c>
    </row>
    <row r="23" spans="4:8" x14ac:dyDescent="0.25">
      <c r="D23" s="28" t="s">
        <v>59</v>
      </c>
      <c r="G23" s="57" t="str">
        <f t="shared" si="0"/>
        <v/>
      </c>
      <c r="H23" s="26" t="str">
        <f>'KDV fomas'!C49</f>
        <v>URN:IVIS:100001:EP-EPXXX-v1-0-EPAKFORM-</v>
      </c>
    </row>
    <row r="24" spans="4:8" x14ac:dyDescent="0.25">
      <c r="D24" s="28" t="s">
        <v>60</v>
      </c>
      <c r="G24" s="53" t="str">
        <f t="shared" si="0"/>
        <v/>
      </c>
      <c r="H24" s="59" t="str">
        <f>'KDV2 fomas'!C5</f>
        <v>URN:IVIS:100001:EP-EPXXX-v1-0-KDVFORM2-</v>
      </c>
    </row>
    <row r="25" spans="4:8" x14ac:dyDescent="0.25">
      <c r="D25" s="28" t="s">
        <v>61</v>
      </c>
      <c r="G25" s="55" t="str">
        <f t="shared" si="0"/>
        <v/>
      </c>
      <c r="H25" s="60" t="str">
        <f>'KDV2 fomas'!C111</f>
        <v>URN:IVIS:100001:EP-EPXXX-v1-0-KDVFORM2-</v>
      </c>
    </row>
    <row r="26" spans="4:8" x14ac:dyDescent="0.25">
      <c r="D26" s="28" t="s">
        <v>62</v>
      </c>
      <c r="G26" s="60"/>
      <c r="H26" s="60"/>
    </row>
    <row r="27" spans="4:8" x14ac:dyDescent="0.25">
      <c r="D27" s="28" t="s">
        <v>63</v>
      </c>
      <c r="G27" s="60"/>
      <c r="H27" s="60"/>
    </row>
    <row r="28" spans="4:8" x14ac:dyDescent="0.25">
      <c r="D28" s="28" t="s">
        <v>64</v>
      </c>
      <c r="G28" s="60"/>
      <c r="H28" s="60"/>
    </row>
    <row r="29" spans="4:8" x14ac:dyDescent="0.25">
      <c r="D29" s="28" t="s">
        <v>65</v>
      </c>
    </row>
  </sheetData>
  <sheetProtection password="DE89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32459EB335440A735504A6DBDB974" ma:contentTypeVersion="3" ma:contentTypeDescription="Create a new document." ma:contentTypeScope="" ma:versionID="094b600deea6829c983e953c0a974842">
  <xsd:schema xmlns:xsd="http://www.w3.org/2001/XMLSchema" xmlns:p="http://schemas.microsoft.com/office/2006/metadata/properties" targetNamespace="http://schemas.microsoft.com/office/2006/metadata/properties" ma:root="true" ma:fieldsID="a110c08ebea0d117f217caab602e4b5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C921D-7C98-4F5C-A882-E0232C35C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26A2675-8DC6-430A-8A35-BF09DAFEC44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34112B-5178-4D75-BB09-FDEA9965AA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E-pakalpojums</vt:lpstr>
      <vt:lpstr>ARDV fomas</vt:lpstr>
      <vt:lpstr>IDDV fomas</vt:lpstr>
      <vt:lpstr>IDDV2 fomas</vt:lpstr>
      <vt:lpstr>KDV fomas</vt:lpstr>
      <vt:lpstr>KDV2 fomas</vt:lpstr>
      <vt:lpstr>Pietupunkti</vt:lpstr>
      <vt:lpstr>Dati</vt:lpstr>
      <vt:lpstr>Bools</vt:lpstr>
      <vt:lpstr>CDN_Versions</vt:lpstr>
      <vt:lpstr>VISS_CDN_Versions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Sandis Siksna</dc:creator>
  <dc:description/>
  <cp:lastModifiedBy>Sandis Siksna</cp:lastModifiedBy>
  <dcterms:created xsi:type="dcterms:W3CDTF">2013-08-30T06:48:36Z</dcterms:created>
  <dcterms:modified xsi:type="dcterms:W3CDTF">2014-03-20T15:07:20Z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0x01010008932459EB335440A735504A6DBDB974</vt:lpwstr>
  </property>
</Properties>
</file>